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695"/>
  </bookViews>
  <sheets>
    <sheet name="2025" sheetId="1" r:id="rId1"/>
    <sheet name="Sheet1" sheetId="7" r:id="rId2"/>
    <sheet name="Sheet4" sheetId="5" r:id="rId3"/>
    <sheet name="Sheet5" sheetId="6" r:id="rId4"/>
  </sheets>
  <definedNames>
    <definedName name="_xlnm.Print_Titles" localSheetId="0">'2025'!$A:$A,'2025'!$4:$8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<sst xmlns="http://schemas.openxmlformats.org/spreadsheetml/2006/main" count="328" uniqueCount="155">
  <si>
    <t>附件</t>
  </si>
  <si>
    <t>提前下达2026年市级农业专项转移支付资金分配表</t>
  </si>
  <si>
    <t>单位：万元</t>
  </si>
  <si>
    <t>县区名称</t>
  </si>
  <si>
    <t>预算代码</t>
  </si>
  <si>
    <t>总计（万元）</t>
  </si>
  <si>
    <t>粮油生产保障资金</t>
  </si>
  <si>
    <t>农业产业发展资金</t>
  </si>
  <si>
    <t>农业经营主体能力提升资金</t>
  </si>
  <si>
    <t>农业生态资源保护资金</t>
  </si>
  <si>
    <t>耕地建设与利用资金</t>
  </si>
  <si>
    <t>农业防灾救灾资金（农产品质量安全及动物防疫补助）</t>
  </si>
  <si>
    <t>乡村振兴资金</t>
  </si>
  <si>
    <t>革命老区重点村建设资金</t>
  </si>
  <si>
    <t>粮油绿色高产高效项目资金</t>
  </si>
  <si>
    <t>小计</t>
  </si>
  <si>
    <t>现代种业提升项目资金</t>
  </si>
  <si>
    <t>现代种业提升项目资金（农作物育种攻关、良种繁育及种质资源鉴定评价）</t>
  </si>
  <si>
    <t>现代种业提升项目资金（畜禽种业）</t>
  </si>
  <si>
    <t>农机研发制造推广应用一体化项目</t>
  </si>
  <si>
    <t>现代农业示范区建设专项资金</t>
  </si>
  <si>
    <t>农业产业化专项扶持项目</t>
  </si>
  <si>
    <t>现代都市型农业打造项目</t>
  </si>
  <si>
    <t>奶业振兴项目资金-生鲜乳喷粉补贴</t>
  </si>
  <si>
    <t>稳定畜牧业生产补助资金</t>
  </si>
  <si>
    <t>滹沱河沿线种植结构调整实验区建设项目资金</t>
  </si>
  <si>
    <t>菜篮子示范工程项目资金</t>
  </si>
  <si>
    <t>农业规模经营发展扶持资金</t>
  </si>
  <si>
    <t>石家庄市农业创新驿站建设项目资金</t>
  </si>
  <si>
    <t>村级农业技术员补助项目资金</t>
  </si>
  <si>
    <t>农村新能源开发利用示范及生态循环农业清洁生产项目资金</t>
  </si>
  <si>
    <t>畜禽粪污资源化利用示范项目资金</t>
  </si>
  <si>
    <t>高标准农田建设项目资金</t>
  </si>
  <si>
    <t>农田水利建设项目资金</t>
  </si>
  <si>
    <t>农产品质量安全监管资金</t>
  </si>
  <si>
    <t>动物防疫补助资金</t>
  </si>
  <si>
    <t>养殖环节病死猪无害化处理补助资金</t>
  </si>
  <si>
    <t>病死畜禽无害化处理全覆盖资金</t>
  </si>
  <si>
    <t>农村人居环境整治提升项目资金</t>
  </si>
  <si>
    <t>滹沱河沿岸和美乡村重点片区建设项目奖补资金</t>
  </si>
  <si>
    <t>金额</t>
  </si>
  <si>
    <t>绩效</t>
  </si>
  <si>
    <t>支出功能分类</t>
  </si>
  <si>
    <t>合计</t>
  </si>
  <si>
    <t>创建15个粮油绿色高产高效示范片</t>
  </si>
  <si>
    <t>开展特色蔬菜育种联合攻关，提升种业基地1个；农作物种质资源收集鉴定评价；开展小麦、玉米、杂粮等农作物新品种展示及种质资源收集鉴定评价，展示品种100个。</t>
  </si>
  <si>
    <t>开展太行鸡肉用配套系培育、奶牛种质资源挖掘创制、鹌鹑选种选育、种猪场育种能力提升。</t>
  </si>
  <si>
    <t>研制样机6台，专利3项以上，发表论文6篇以上，制定技术规程或标准3项，销售新产品9台以上。</t>
  </si>
  <si>
    <t>支持4个以上农业经营主体</t>
  </si>
  <si>
    <t>建设不少于2个现代都市型农业试点</t>
  </si>
  <si>
    <t>收购生鲜乳13.18万吨</t>
  </si>
  <si>
    <t>稳定生猪生产</t>
  </si>
  <si>
    <t>新建或提升4个种植结构调整实验片区，发展高效观光或采摘农业，达到产品质量安全，生产记录健全，生态效益和经济效益相结合，不断提高滹沱河沿岸农业观光感、周边农民获得感、城市居民幸福感。</t>
  </si>
  <si>
    <t>打造15个设施先进，品种优良，高效模式集成，产品质量安全，生产记录健全，标准化生产的市级蔬菜或水果示范园。</t>
  </si>
  <si>
    <t>项目扶持农民合作社20家，家庭农场20个。</t>
  </si>
  <si>
    <t>新创建7个市级驿站，打造3个精品市级驿站</t>
  </si>
  <si>
    <t>2026年设置村农技员765名</t>
  </si>
  <si>
    <t>1.减少传统能源的使用和污染排放；2.减少化肥、农药使用量以及秸秆资源化利用、科学使用地膜</t>
  </si>
  <si>
    <t>提升项目单位畜禽粪污资源化利用设施设备水平。</t>
  </si>
  <si>
    <t>配合中央、省资金完成1.9万亩高标准农田建设任务</t>
  </si>
  <si>
    <t>配合省、县资金完成高标准农田建后管护</t>
  </si>
  <si>
    <t>对绿色食品认证、绿色食品原料标准化生产基地进行补贴；支持开展快速检测并做好农安法等法规政策宣传；配合国家、省例行风险监测以及农业农村部部署专项质量安全管理提升，监测合格率不低于98%。</t>
  </si>
  <si>
    <t>口蹄疫、高致病性禽流感、布病、小反刍兽疫等强制免疫病种春秋防检查养殖场户免疫密度90%以上，春秋防检查免疫抗体合格率70%以上，不发生区域性重大动物疫情。</t>
  </si>
  <si>
    <t>2025年养殖环节收集的病死猪全部进行无害化处理。</t>
  </si>
  <si>
    <t>2024年11月-2025年10月收集的猪以外的病死畜禽全部进行无害化处理。</t>
  </si>
  <si>
    <t>完成30个村村内道路硬化提升,1个村护村坝建设</t>
  </si>
  <si>
    <t>创建和美乡村重点村4个</t>
  </si>
  <si>
    <t>改善革命老区重点村基础设施条件，提升革命老区重点村公共服务水平，发展村集体经济、增加农民收入。</t>
  </si>
  <si>
    <t>省财政直管县小计</t>
  </si>
  <si>
    <t>开展太行鸡肉用配套系培育</t>
  </si>
  <si>
    <t>绿色食品认证补贴；支持开展快速检测并做好农安法等法规政策宣传；配合国家、省例行风险监测以及农业农村部部署重点产品专项监督检查。</t>
  </si>
  <si>
    <t>完成28个村村内道路硬化提升,1个村护村坝建设</t>
  </si>
  <si>
    <t>井陉县</t>
  </si>
  <si>
    <t>绿色食品认证补贴；配合国家、省例行风险监测以及农业农村部部署重点产品专项监督检查。</t>
  </si>
  <si>
    <t>完成2个村村内道路硬化提升</t>
  </si>
  <si>
    <t>改善革命老区重点村基础设施条件，提升革命老区重点村公共服务水平，发展村集体经济、增加农民收入</t>
  </si>
  <si>
    <t>行唐县</t>
  </si>
  <si>
    <t>完成3个村村内道路硬化提升</t>
  </si>
  <si>
    <t>灵寿县</t>
  </si>
  <si>
    <t>高邑县</t>
  </si>
  <si>
    <t>配合国家、省例行风险监测以及农业农村部部署重点产品专项监督检查。</t>
  </si>
  <si>
    <t>完成1个村村内道路硬化提升</t>
  </si>
  <si>
    <t>深泽县</t>
  </si>
  <si>
    <t>赞皇县</t>
  </si>
  <si>
    <t>无极县</t>
  </si>
  <si>
    <t>平山县</t>
  </si>
  <si>
    <t>完成3个村村内道路硬化提升和1个村护村坝建设</t>
  </si>
  <si>
    <t>元氏县</t>
  </si>
  <si>
    <t>完成4个村村内道路硬化提升</t>
  </si>
  <si>
    <t>赵县</t>
  </si>
  <si>
    <t>晋州市</t>
  </si>
  <si>
    <t>新乐市</t>
  </si>
  <si>
    <t>其他县（市、区）小计</t>
  </si>
  <si>
    <t>开展特色蔬菜育种联合攻关，提升种业基地1个；农作物种质资源收集鉴定评价；开展小麦、玉米、杂粮等农作物新品种展示及种质资源收集鉴定评价，展示品种100个</t>
  </si>
  <si>
    <t>开展奶牛种质资源挖掘创制、鹌鹑选种选育、种猪场育种能力提升。</t>
  </si>
  <si>
    <t>正定县</t>
  </si>
  <si>
    <t>创建4个粮油绿色高产高效示范片</t>
  </si>
  <si>
    <t>开展小麦、玉米、杂粮等农作物新品种展示及种质资源收集鉴定评价，展示品种50个</t>
  </si>
  <si>
    <t>支持2个以上经营主体</t>
  </si>
  <si>
    <t>新建或提升2个种植结构调整实验片区，发展高效观光或采摘农业，达到产品质量安全，生产记录健全，生态效益和经济效益相结合，不断提高滹沱河沿岸农业观光感、周边农民获得感、城市居民幸福感。</t>
  </si>
  <si>
    <t>打造4个设施先进，品种优良，高效模式集成，产品质量安全，生产记录健全，标准化生产的市级蔬菜或水果示范园。</t>
  </si>
  <si>
    <t>项目扶持农民合作社3家，家庭农场５个。</t>
  </si>
  <si>
    <t>打造1个市级精品驿站，新创建3个市级驿站</t>
  </si>
  <si>
    <t>2026年设置村农技员138名</t>
  </si>
  <si>
    <t>1.在种植园区或养殖园区进行清洁能源改造，实现可再生清洁能源供能的同时节能减排，减少传统能源的使用和污染排放
2.减少化肥、农药使用量以及秸秆资源化利用、科学使用地膜</t>
  </si>
  <si>
    <t>配合中央、省资金完成1万亩高标准农田建设任务</t>
  </si>
  <si>
    <t>创建和美乡村重点村1个</t>
  </si>
  <si>
    <t>鹿泉区</t>
  </si>
  <si>
    <t>创建2个粮油绿色高产高效示范片</t>
  </si>
  <si>
    <t>开展小麦、玉米、大豆等农作物新品种展示及种质资源鉴定评价，展示品种50个</t>
  </si>
  <si>
    <t>开展奶牛种质资源挖掘创制</t>
  </si>
  <si>
    <t>支持1个以上经营主体</t>
  </si>
  <si>
    <t>项目扶持农民合作社4家，家庭农场５个。</t>
  </si>
  <si>
    <t>打造1个市级精品驿站，新创建1个市级驿站</t>
  </si>
  <si>
    <t>2026年设置村农技员185名</t>
  </si>
  <si>
    <t>配合中央、省资金完成0.6万亩高标准农田建设任务</t>
  </si>
  <si>
    <t>栾城区</t>
  </si>
  <si>
    <t>创建3个粮油绿色高产高效示范片</t>
  </si>
  <si>
    <t>开展农作物种质资源收集鉴定评价</t>
  </si>
  <si>
    <t>开展鹌鹑选种选育</t>
  </si>
  <si>
    <t>打造2个设施先进，品种优良，高效模式集成，产品质量安全，生产记录健全，标准化生产的市级蔬菜示范园。</t>
  </si>
  <si>
    <t>项目扶持农民合作社5家，家庭农场２个。</t>
  </si>
  <si>
    <t>打造1个市级精品驿站，新创建2个市级驿站</t>
  </si>
  <si>
    <t>2026年设置村农技员164名</t>
  </si>
  <si>
    <t>配合中央、省资金完成0.3万亩高标准农田建设任务</t>
  </si>
  <si>
    <t>藁城区</t>
  </si>
  <si>
    <t>创建6个粮油绿色高产高效示范片</t>
  </si>
  <si>
    <t>研制样机2台，专利1项以上，发表论文2篇以上，制定技术规程或标准1项，销售新产品3台以上。</t>
  </si>
  <si>
    <t>项目扶持农民合作社5家，家庭农场6个。</t>
  </si>
  <si>
    <t>2026年设置村农技员207名</t>
  </si>
  <si>
    <t>绿色食品认证、绿色食品原料标准化生产基地补贴；配合国家、省例行风险监测以及农业农村部部署重点产品专项监督检查。</t>
  </si>
  <si>
    <t>长安区</t>
  </si>
  <si>
    <t>桥西区</t>
  </si>
  <si>
    <t>新华区</t>
  </si>
  <si>
    <t>打造1个设施先进，品种优良，高效模式集成，产品质量安全，生产记录健全，标准化生产的市级蔬菜示范园。</t>
  </si>
  <si>
    <t>裕华区</t>
  </si>
  <si>
    <t>开展特色蔬菜育种联合攻关</t>
  </si>
  <si>
    <t>井陉矿区</t>
  </si>
  <si>
    <t>开展种猪场育种能力提升</t>
  </si>
  <si>
    <t>打造2个设施先进，品种优良，高效模式集成，产品质量安全，生产记录健全，标准化生产的市级水果示范园。</t>
  </si>
  <si>
    <t>项目扶持农民合作社２家，家庭农场２个。</t>
  </si>
  <si>
    <t>2026年设置村农技员30名</t>
  </si>
  <si>
    <t>高新技术开发区</t>
  </si>
  <si>
    <t>提升种业基地1个</t>
  </si>
  <si>
    <t>打造4个设施先进，品种优良，高效模式集成，产品质量安全，生产记录健全，标准化生产的市级蔬菜示范园或水果标准园。</t>
  </si>
  <si>
    <t>新创建1个市级驿站</t>
  </si>
  <si>
    <t>2026年设置村农技员27名</t>
  </si>
  <si>
    <t>减少化肥、农药使用量以及秸秆资源化利用、科学使用地膜</t>
  </si>
  <si>
    <t>绿色食品认证补贴。</t>
  </si>
  <si>
    <t>经济开发区</t>
  </si>
  <si>
    <t>项目扶持农民合作社１家</t>
  </si>
  <si>
    <t>2026年设置村农技员14名</t>
  </si>
  <si>
    <t>正定新区</t>
  </si>
  <si>
    <t>循环化工园区</t>
  </si>
  <si>
    <t>综合保税区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</si>
</sst>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8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21" applyNumberFormat="0" applyAlignment="0" applyProtection="0">
      <alignment vertical="center"/>
    </xf>
    <xf numFmtId="0" fontId="21" fillId="4" borderId="22" applyNumberFormat="0" applyAlignment="0" applyProtection="0">
      <alignment vertical="center"/>
    </xf>
    <xf numFmtId="0" fontId="22" fillId="4" borderId="21" applyNumberFormat="0" applyAlignment="0" applyProtection="0">
      <alignment vertical="center"/>
    </xf>
    <xf numFmtId="0" fontId="23" fillId="5" borderId="23" applyNumberFormat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7" fillId="0" borderId="1" xfId="0" applyFont="1" applyFill="1" applyBorder="1" applyAlignment="1" applyProtection="1">
      <alignment vertical="center" wrapTex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2" xfId="0" applyFont="1" applyFill="1" applyBorder="1" applyAlignment="1" applyProtection="1">
      <alignment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left" vertical="center" wrapText="1" indent="1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left" vertical="center" wrapText="1"/>
    </xf>
    <xf numFmtId="0" fontId="10" fillId="0" borderId="13" xfId="0" applyFont="1" applyFill="1" applyBorder="1" applyAlignment="1" applyProtection="1">
      <alignment horizontal="left" vertical="center" wrapText="1" indent="1"/>
    </xf>
    <xf numFmtId="0" fontId="10" fillId="0" borderId="14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10" fillId="0" borderId="12" xfId="0" applyFont="1" applyFill="1" applyBorder="1" applyAlignment="1" applyProtection="1">
      <alignment horizontal="left" vertical="center" wrapText="1" indent="1"/>
    </xf>
    <xf numFmtId="0" fontId="10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17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 applyProtection="1">
      <alignment horizontal="center" vertical="center" wrapText="1"/>
      <protection locked="0"/>
    </xf>
    <xf numFmtId="0" fontId="10" fillId="0" borderId="12" xfId="0" applyFont="1" applyFill="1" applyBorder="1" applyAlignment="1" applyProtection="1">
      <alignment horizontal="center" vertical="center" wrapText="1"/>
    </xf>
    <xf numFmtId="0" fontId="7" fillId="0" borderId="12" xfId="0" applyFont="1" applyFill="1" applyBorder="1" applyAlignment="1" applyProtection="1">
      <alignment vertical="center" wrapText="1"/>
    </xf>
    <xf numFmtId="0" fontId="7" fillId="0" borderId="16" xfId="0" applyFont="1" applyFill="1" applyBorder="1" applyAlignment="1" applyProtection="1">
      <alignment vertical="center"/>
    </xf>
    <xf numFmtId="0" fontId="7" fillId="0" borderId="16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7" fillId="0" borderId="8" xfId="0" applyFont="1" applyFill="1" applyBorder="1" applyAlignment="1" applyProtection="1">
      <alignment horizontal="left" vertical="center" wrapText="1"/>
    </xf>
    <xf numFmtId="0" fontId="7" fillId="0" borderId="14" xfId="0" applyFont="1" applyFill="1" applyBorder="1" applyAlignment="1" applyProtection="1">
      <alignment horizontal="center" vertical="center"/>
    </xf>
    <xf numFmtId="0" fontId="8" fillId="0" borderId="16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10" fillId="0" borderId="12" xfId="0" applyFont="1" applyFill="1" applyBorder="1" applyAlignment="1" applyProtection="1">
      <alignment vertical="center" wrapText="1"/>
      <protection locked="0"/>
    </xf>
    <xf numFmtId="0" fontId="10" fillId="0" borderId="2" xfId="0" applyFont="1" applyFill="1" applyBorder="1" applyAlignment="1" applyProtection="1">
      <alignment horizontal="left" vertical="center" wrapText="1"/>
    </xf>
    <xf numFmtId="0" fontId="9" fillId="0" borderId="16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vertical="center" wrapText="1"/>
    </xf>
    <xf numFmtId="0" fontId="10" fillId="0" borderId="1" xfId="0" applyFont="1" applyFill="1" applyBorder="1" applyAlignment="1" applyProtection="1">
      <alignment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vertical="center" wrapText="1"/>
      <protection locked="0"/>
    </xf>
    <xf numFmtId="0" fontId="10" fillId="0" borderId="11" xfId="0" applyFont="1" applyFill="1" applyBorder="1" applyAlignment="1" applyProtection="1">
      <alignment vertical="center" wrapText="1"/>
      <protection locked="0"/>
    </xf>
    <xf numFmtId="0" fontId="10" fillId="0" borderId="8" xfId="0" applyFont="1" applyFill="1" applyBorder="1" applyAlignment="1" applyProtection="1">
      <alignment vertical="center" wrapText="1"/>
      <protection locked="0"/>
    </xf>
    <xf numFmtId="0" fontId="10" fillId="0" borderId="12" xfId="0" applyFont="1" applyFill="1" applyBorder="1" applyAlignment="1" applyProtection="1">
      <alignment horizontal="center" vertical="center" wrapText="1"/>
      <protection locked="0"/>
    </xf>
    <xf numFmtId="0" fontId="10" fillId="0" borderId="13" xfId="0" applyFont="1" applyFill="1" applyBorder="1" applyAlignment="1" applyProtection="1">
      <alignment vertical="center" wrapText="1"/>
      <protection locked="0"/>
    </xf>
    <xf numFmtId="0" fontId="10" fillId="0" borderId="14" xfId="0" applyFont="1" applyFill="1" applyBorder="1" applyAlignment="1" applyProtection="1">
      <alignment vertical="center" wrapText="1"/>
      <protection locked="0"/>
    </xf>
    <xf numFmtId="0" fontId="10" fillId="0" borderId="16" xfId="0" applyFont="1" applyFill="1" applyBorder="1" applyAlignment="1" applyProtection="1">
      <alignment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I38"/>
  <sheetViews>
    <sheetView showZeros="0" tabSelected="1" zoomScale="90" zoomScaleNormal="90" workbookViewId="0">
      <pane xSplit="1" topLeftCell="B1" activePane="topRight" state="frozen"/>
      <selection/>
      <selection pane="topRight" activeCell="BH4" sqref="BH4:BI6"/>
    </sheetView>
  </sheetViews>
  <sheetFormatPr defaultColWidth="9" defaultRowHeight="15.6"/>
  <cols>
    <col min="1" max="1" width="11.2314814814815" style="4" customWidth="1"/>
    <col min="2" max="2" width="11.4814814814815" style="4" customWidth="1"/>
    <col min="3" max="3" width="13.2685185185185" style="4" customWidth="1"/>
    <col min="4" max="4" width="8.63888888888889" style="5" hidden="1" customWidth="1"/>
    <col min="5" max="5" width="13.2037037037037" style="6" hidden="1" customWidth="1"/>
    <col min="6" max="6" width="9" style="4" hidden="1" customWidth="1"/>
    <col min="7" max="7" width="9.40740740740741" style="6" hidden="1" customWidth="1"/>
    <col min="8" max="8" width="12.6018518518519" style="6" hidden="1" customWidth="1"/>
    <col min="9" max="9" width="9.25925925925926" style="6" hidden="1" customWidth="1"/>
    <col min="10" max="10" width="22.5" style="6" hidden="1" customWidth="1"/>
    <col min="11" max="11" width="9.25925925925926" style="6" hidden="1" customWidth="1"/>
    <col min="12" max="12" width="13.5648148148148" style="6" hidden="1" customWidth="1"/>
    <col min="13" max="13" width="8.57407407407407" style="6" hidden="1" customWidth="1"/>
    <col min="14" max="14" width="15.4814814814815" style="6" hidden="1" customWidth="1"/>
    <col min="15" max="15" width="12.6388888888889" style="6" hidden="1" customWidth="1"/>
    <col min="16" max="16" width="11.2592592592593" style="6" hidden="1" customWidth="1"/>
    <col min="17" max="17" width="10.7777777777778" style="6" hidden="1" customWidth="1"/>
    <col min="18" max="18" width="11.537037037037" style="6" hidden="1" customWidth="1"/>
    <col min="19" max="19" width="8.9537037037037" style="6" hidden="1" customWidth="1"/>
    <col min="20" max="20" width="8.36111111111111" style="6" hidden="1" customWidth="1"/>
    <col min="21" max="21" width="9.5" style="5" hidden="1" customWidth="1"/>
    <col min="22" max="22" width="9" style="5" hidden="1" customWidth="1"/>
    <col min="23" max="23" width="8.5" style="6" hidden="1" customWidth="1"/>
    <col min="24" max="24" width="10.9259259259259" style="6" hidden="1" customWidth="1"/>
    <col min="25" max="25" width="7.74074074074074" style="5" hidden="1" customWidth="1"/>
    <col min="26" max="26" width="29.6018518518519" style="5" hidden="1" customWidth="1"/>
    <col min="27" max="27" width="9.28703703703704" style="5" hidden="1" customWidth="1"/>
    <col min="28" max="28" width="28.6111111111111" style="5" hidden="1" customWidth="1"/>
    <col min="29" max="29" width="9" style="7" hidden="1" customWidth="1"/>
    <col min="30" max="30" width="9.28703703703704" style="6" hidden="1" customWidth="1"/>
    <col min="31" max="31" width="15.8333333333333" style="6" hidden="1" customWidth="1"/>
    <col min="32" max="32" width="9" style="8" hidden="1" customWidth="1"/>
    <col min="33" max="33" width="12.0277777777778" style="8" hidden="1" customWidth="1"/>
    <col min="34" max="34" width="8.12962962962963" style="6" hidden="1" customWidth="1"/>
    <col min="35" max="35" width="10.2592592592593" style="6" hidden="1" customWidth="1"/>
    <col min="36" max="36" width="9" style="8" hidden="1" customWidth="1"/>
    <col min="37" max="37" width="9" style="6" hidden="1" customWidth="1"/>
    <col min="38" max="38" width="32.9074074074074" style="6" hidden="1" customWidth="1"/>
    <col min="39" max="39" width="9.25925925925926" style="6" hidden="1" customWidth="1"/>
    <col min="40" max="40" width="10.7592592592593" style="6" hidden="1" customWidth="1"/>
    <col min="41" max="41" width="10.7592592592593" style="8" hidden="1" customWidth="1"/>
    <col min="42" max="42" width="8.75925925925926" style="6" hidden="1" customWidth="1"/>
    <col min="43" max="43" width="9.87962962962963" style="6" hidden="1" customWidth="1"/>
    <col min="44" max="44" width="9.25925925925926" style="6" hidden="1" customWidth="1"/>
    <col min="45" max="45" width="9.75925925925926" style="6" hidden="1" customWidth="1"/>
    <col min="46" max="46" width="13.5740740740741" style="8" customWidth="1"/>
    <col min="47" max="47" width="13.2037037037037" style="6" customWidth="1"/>
    <col min="48" max="48" width="28.0185185185185" style="6" customWidth="1"/>
    <col min="49" max="49" width="9.28703703703704" style="6" hidden="1" customWidth="1"/>
    <col min="50" max="50" width="23.037037037037" style="6" hidden="1" customWidth="1"/>
    <col min="51" max="51" width="10.3611111111111" style="6" hidden="1" customWidth="1"/>
    <col min="52" max="52" width="12.3611111111111" style="6" hidden="1" customWidth="1"/>
    <col min="53" max="53" width="13.5833333333333" style="6" customWidth="1"/>
    <col min="54" max="54" width="22.6296296296296" style="6" customWidth="1"/>
    <col min="55" max="55" width="10.4907407407407" style="6" customWidth="1"/>
    <col min="56" max="56" width="13.8240740740741" style="6" customWidth="1"/>
    <col min="57" max="57" width="12.8796296296296" style="6" customWidth="1"/>
    <col min="58" max="59" width="12.8796296296296" style="6" hidden="1" customWidth="1"/>
    <col min="60" max="60" width="11.2314814814815" style="2" customWidth="1"/>
    <col min="61" max="61" width="23.4444444444444" style="2" customWidth="1"/>
    <col min="62" max="16380" width="9" style="2"/>
    <col min="16383" max="16384" width="9" style="2"/>
  </cols>
  <sheetData>
    <row r="1" ht="25" customHeight="1" spans="1:61">
      <c r="A1" s="9" t="s">
        <v>0</v>
      </c>
    </row>
    <row r="2" ht="39" customHeight="1" spans="1:6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</row>
    <row r="3" ht="33" customHeight="1" spans="1:61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2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G3" s="13"/>
      <c r="BI3" s="11" t="s">
        <v>2</v>
      </c>
    </row>
    <row r="4" ht="30" customHeight="1" spans="1:61">
      <c r="A4" s="14" t="s">
        <v>3</v>
      </c>
      <c r="B4" s="14" t="s">
        <v>4</v>
      </c>
      <c r="C4" s="15" t="s">
        <v>5</v>
      </c>
      <c r="D4" s="16" t="s">
        <v>6</v>
      </c>
      <c r="E4" s="17"/>
      <c r="F4" s="18" t="s">
        <v>7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7"/>
      <c r="AC4" s="18" t="s">
        <v>8</v>
      </c>
      <c r="AD4" s="18"/>
      <c r="AE4" s="18"/>
      <c r="AF4" s="18"/>
      <c r="AG4" s="18"/>
      <c r="AH4" s="18"/>
      <c r="AI4" s="17"/>
      <c r="AJ4" s="16" t="s">
        <v>9</v>
      </c>
      <c r="AK4" s="18"/>
      <c r="AL4" s="18"/>
      <c r="AM4" s="18"/>
      <c r="AN4" s="18"/>
      <c r="AO4" s="16" t="s">
        <v>10</v>
      </c>
      <c r="AP4" s="18"/>
      <c r="AQ4" s="18"/>
      <c r="AR4" s="18"/>
      <c r="AS4" s="17"/>
      <c r="AT4" s="15" t="s">
        <v>11</v>
      </c>
      <c r="AU4" s="15"/>
      <c r="AV4" s="15"/>
      <c r="AW4" s="15"/>
      <c r="AX4" s="15"/>
      <c r="AY4" s="15"/>
      <c r="AZ4" s="15"/>
      <c r="BA4" s="15"/>
      <c r="BB4" s="15"/>
      <c r="BC4" s="15" t="s">
        <v>12</v>
      </c>
      <c r="BD4" s="15"/>
      <c r="BE4" s="15"/>
      <c r="BF4" s="15"/>
      <c r="BG4" s="15"/>
      <c r="BH4" s="14" t="s">
        <v>13</v>
      </c>
      <c r="BI4" s="14"/>
    </row>
    <row r="5" ht="27" customHeight="1" spans="1:61">
      <c r="A5" s="14"/>
      <c r="B5" s="14"/>
      <c r="C5" s="15"/>
      <c r="D5" s="15" t="s">
        <v>14</v>
      </c>
      <c r="E5" s="15"/>
      <c r="F5" s="15" t="s">
        <v>15</v>
      </c>
      <c r="G5" s="15" t="s">
        <v>16</v>
      </c>
      <c r="H5" s="15"/>
      <c r="I5" s="19" t="s">
        <v>17</v>
      </c>
      <c r="J5" s="20"/>
      <c r="K5" s="19" t="s">
        <v>18</v>
      </c>
      <c r="L5" s="20"/>
      <c r="M5" s="15" t="s">
        <v>19</v>
      </c>
      <c r="N5" s="15"/>
      <c r="O5" s="19" t="s">
        <v>20</v>
      </c>
      <c r="P5" s="20"/>
      <c r="Q5" s="15" t="s">
        <v>21</v>
      </c>
      <c r="R5" s="15"/>
      <c r="S5" s="15" t="s">
        <v>22</v>
      </c>
      <c r="T5" s="15"/>
      <c r="U5" s="19" t="s">
        <v>23</v>
      </c>
      <c r="V5" s="20"/>
      <c r="W5" s="15" t="s">
        <v>24</v>
      </c>
      <c r="X5" s="15"/>
      <c r="Y5" s="15" t="s">
        <v>25</v>
      </c>
      <c r="Z5" s="15"/>
      <c r="AA5" s="15" t="s">
        <v>26</v>
      </c>
      <c r="AB5" s="15"/>
      <c r="AC5" s="21" t="s">
        <v>15</v>
      </c>
      <c r="AD5" s="19" t="s">
        <v>27</v>
      </c>
      <c r="AE5" s="20"/>
      <c r="AF5" s="15" t="s">
        <v>28</v>
      </c>
      <c r="AG5" s="15"/>
      <c r="AH5" s="15" t="s">
        <v>29</v>
      </c>
      <c r="AI5" s="15"/>
      <c r="AJ5" s="15" t="s">
        <v>15</v>
      </c>
      <c r="AK5" s="15" t="s">
        <v>30</v>
      </c>
      <c r="AL5" s="15"/>
      <c r="AM5" s="15" t="s">
        <v>31</v>
      </c>
      <c r="AN5" s="15"/>
      <c r="AO5" s="15" t="s">
        <v>15</v>
      </c>
      <c r="AP5" s="19" t="s">
        <v>32</v>
      </c>
      <c r="AQ5" s="20"/>
      <c r="AR5" s="19" t="s">
        <v>33</v>
      </c>
      <c r="AS5" s="20"/>
      <c r="AT5" s="15" t="s">
        <v>15</v>
      </c>
      <c r="AU5" s="15" t="s">
        <v>34</v>
      </c>
      <c r="AV5" s="15"/>
      <c r="AW5" s="15" t="s">
        <v>35</v>
      </c>
      <c r="AX5" s="15"/>
      <c r="AY5" s="15" t="s">
        <v>36</v>
      </c>
      <c r="AZ5" s="15"/>
      <c r="BA5" s="15" t="s">
        <v>37</v>
      </c>
      <c r="BB5" s="15"/>
      <c r="BC5" s="15" t="s">
        <v>15</v>
      </c>
      <c r="BD5" s="15" t="s">
        <v>38</v>
      </c>
      <c r="BE5" s="15"/>
      <c r="BF5" s="15" t="s">
        <v>39</v>
      </c>
      <c r="BG5" s="15"/>
      <c r="BH5" s="14"/>
      <c r="BI5" s="14"/>
    </row>
    <row r="6" ht="39" customHeight="1" spans="1:61">
      <c r="A6" s="14"/>
      <c r="B6" s="14"/>
      <c r="C6" s="15"/>
      <c r="D6" s="15"/>
      <c r="E6" s="15"/>
      <c r="F6" s="15"/>
      <c r="G6" s="15"/>
      <c r="H6" s="15"/>
      <c r="I6" s="22"/>
      <c r="J6" s="23"/>
      <c r="K6" s="22"/>
      <c r="L6" s="23"/>
      <c r="M6" s="15"/>
      <c r="N6" s="15"/>
      <c r="O6" s="22"/>
      <c r="P6" s="23"/>
      <c r="Q6" s="15"/>
      <c r="R6" s="15"/>
      <c r="S6" s="15"/>
      <c r="T6" s="15"/>
      <c r="U6" s="22"/>
      <c r="V6" s="23"/>
      <c r="W6" s="15"/>
      <c r="X6" s="15"/>
      <c r="Y6" s="15"/>
      <c r="Z6" s="15"/>
      <c r="AA6" s="15"/>
      <c r="AB6" s="15"/>
      <c r="AC6" s="24"/>
      <c r="AD6" s="22"/>
      <c r="AE6" s="23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22"/>
      <c r="AQ6" s="23"/>
      <c r="AR6" s="22"/>
      <c r="AS6" s="23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4"/>
      <c r="BI6" s="14"/>
    </row>
    <row r="7" s="1" customFormat="1" ht="27" customHeight="1" spans="1:61">
      <c r="A7" s="15"/>
      <c r="B7" s="15"/>
      <c r="C7" s="15"/>
      <c r="D7" s="15" t="s">
        <v>40</v>
      </c>
      <c r="E7" s="15" t="s">
        <v>41</v>
      </c>
      <c r="F7" s="15"/>
      <c r="G7" s="15" t="s">
        <v>40</v>
      </c>
      <c r="H7" s="15" t="s">
        <v>41</v>
      </c>
      <c r="I7" s="15" t="s">
        <v>40</v>
      </c>
      <c r="J7" s="15" t="s">
        <v>41</v>
      </c>
      <c r="K7" s="15" t="s">
        <v>40</v>
      </c>
      <c r="L7" s="15" t="s">
        <v>41</v>
      </c>
      <c r="M7" s="15" t="s">
        <v>40</v>
      </c>
      <c r="N7" s="15" t="s">
        <v>41</v>
      </c>
      <c r="O7" s="15" t="s">
        <v>40</v>
      </c>
      <c r="P7" s="15" t="s">
        <v>41</v>
      </c>
      <c r="Q7" s="15" t="s">
        <v>40</v>
      </c>
      <c r="R7" s="15" t="s">
        <v>41</v>
      </c>
      <c r="S7" s="15" t="s">
        <v>40</v>
      </c>
      <c r="T7" s="15" t="s">
        <v>41</v>
      </c>
      <c r="U7" s="15" t="s">
        <v>40</v>
      </c>
      <c r="V7" s="15" t="s">
        <v>41</v>
      </c>
      <c r="W7" s="15" t="s">
        <v>40</v>
      </c>
      <c r="X7" s="15" t="s">
        <v>41</v>
      </c>
      <c r="Y7" s="15" t="s">
        <v>40</v>
      </c>
      <c r="Z7" s="15" t="s">
        <v>41</v>
      </c>
      <c r="AA7" s="15" t="s">
        <v>40</v>
      </c>
      <c r="AB7" s="15" t="s">
        <v>41</v>
      </c>
      <c r="AC7" s="25"/>
      <c r="AD7" s="15" t="s">
        <v>40</v>
      </c>
      <c r="AE7" s="15" t="s">
        <v>41</v>
      </c>
      <c r="AF7" s="15" t="s">
        <v>40</v>
      </c>
      <c r="AG7" s="15" t="s">
        <v>41</v>
      </c>
      <c r="AH7" s="15" t="s">
        <v>40</v>
      </c>
      <c r="AI7" s="15" t="s">
        <v>41</v>
      </c>
      <c r="AJ7" s="15"/>
      <c r="AK7" s="15" t="s">
        <v>40</v>
      </c>
      <c r="AL7" s="15" t="s">
        <v>41</v>
      </c>
      <c r="AM7" s="15" t="s">
        <v>40</v>
      </c>
      <c r="AN7" s="15" t="s">
        <v>41</v>
      </c>
      <c r="AO7" s="15"/>
      <c r="AP7" s="15" t="s">
        <v>40</v>
      </c>
      <c r="AQ7" s="15" t="s">
        <v>41</v>
      </c>
      <c r="AR7" s="15" t="s">
        <v>40</v>
      </c>
      <c r="AS7" s="15" t="s">
        <v>41</v>
      </c>
      <c r="AT7" s="15"/>
      <c r="AU7" s="15" t="s">
        <v>40</v>
      </c>
      <c r="AV7" s="15" t="s">
        <v>41</v>
      </c>
      <c r="AW7" s="15" t="s">
        <v>40</v>
      </c>
      <c r="AX7" s="15" t="s">
        <v>41</v>
      </c>
      <c r="AY7" s="15" t="s">
        <v>40</v>
      </c>
      <c r="AZ7" s="15" t="s">
        <v>41</v>
      </c>
      <c r="BA7" s="15" t="s">
        <v>40</v>
      </c>
      <c r="BB7" s="15" t="s">
        <v>41</v>
      </c>
      <c r="BC7" s="15"/>
      <c r="BD7" s="15" t="s">
        <v>40</v>
      </c>
      <c r="BE7" s="15" t="s">
        <v>41</v>
      </c>
      <c r="BF7" s="15" t="s">
        <v>40</v>
      </c>
      <c r="BG7" s="15" t="s">
        <v>41</v>
      </c>
      <c r="BH7" s="17" t="s">
        <v>40</v>
      </c>
      <c r="BI7" s="15" t="s">
        <v>41</v>
      </c>
    </row>
    <row r="8" s="1" customFormat="1" ht="23" hidden="1" customHeight="1" spans="1:61">
      <c r="A8" s="15">
        <v>1</v>
      </c>
      <c r="B8" s="15">
        <v>2</v>
      </c>
      <c r="C8" s="15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5">
        <v>9</v>
      </c>
      <c r="J8" s="15">
        <v>10</v>
      </c>
      <c r="K8" s="15">
        <v>11</v>
      </c>
      <c r="L8" s="15">
        <v>12</v>
      </c>
      <c r="M8" s="15">
        <v>13</v>
      </c>
      <c r="N8" s="15">
        <v>14</v>
      </c>
      <c r="O8" s="15">
        <v>15</v>
      </c>
      <c r="P8" s="15">
        <v>16</v>
      </c>
      <c r="Q8" s="15">
        <v>17</v>
      </c>
      <c r="R8" s="15">
        <v>18</v>
      </c>
      <c r="S8" s="15">
        <v>19</v>
      </c>
      <c r="T8" s="15">
        <v>20</v>
      </c>
      <c r="U8" s="15">
        <v>21</v>
      </c>
      <c r="V8" s="15">
        <v>22</v>
      </c>
      <c r="W8" s="15">
        <v>23</v>
      </c>
      <c r="X8" s="15">
        <v>24</v>
      </c>
      <c r="Y8" s="15">
        <v>25</v>
      </c>
      <c r="Z8" s="15">
        <v>26</v>
      </c>
      <c r="AA8" s="15">
        <v>27</v>
      </c>
      <c r="AB8" s="15">
        <v>28</v>
      </c>
      <c r="AC8" s="15">
        <v>29</v>
      </c>
      <c r="AD8" s="15">
        <v>30</v>
      </c>
      <c r="AE8" s="15">
        <v>31</v>
      </c>
      <c r="AF8" s="15">
        <v>32</v>
      </c>
      <c r="AG8" s="15">
        <v>33</v>
      </c>
      <c r="AH8" s="15">
        <v>34</v>
      </c>
      <c r="AI8" s="15">
        <v>35</v>
      </c>
      <c r="AJ8" s="15">
        <v>36</v>
      </c>
      <c r="AK8" s="15">
        <v>37</v>
      </c>
      <c r="AL8" s="15">
        <v>38</v>
      </c>
      <c r="AM8" s="15">
        <v>39</v>
      </c>
      <c r="AN8" s="15">
        <v>40</v>
      </c>
      <c r="AO8" s="15">
        <v>41</v>
      </c>
      <c r="AP8" s="15">
        <v>42</v>
      </c>
      <c r="AQ8" s="15">
        <v>43</v>
      </c>
      <c r="AR8" s="15">
        <v>44</v>
      </c>
      <c r="AS8" s="15">
        <v>45</v>
      </c>
      <c r="AT8" s="15">
        <v>46</v>
      </c>
      <c r="AU8" s="15">
        <v>47</v>
      </c>
      <c r="AV8" s="15">
        <v>48</v>
      </c>
      <c r="AW8" s="15">
        <v>49</v>
      </c>
      <c r="AX8" s="15">
        <v>50</v>
      </c>
      <c r="AY8" s="15">
        <v>51</v>
      </c>
      <c r="AZ8" s="15">
        <v>52</v>
      </c>
      <c r="BA8" s="15">
        <v>53</v>
      </c>
      <c r="BB8" s="15">
        <v>54</v>
      </c>
      <c r="BC8" s="15">
        <v>55</v>
      </c>
      <c r="BD8" s="15">
        <v>56</v>
      </c>
      <c r="BE8" s="15">
        <v>57</v>
      </c>
      <c r="BF8" s="15">
        <v>58</v>
      </c>
      <c r="BG8" s="15">
        <v>59</v>
      </c>
      <c r="BH8" s="17">
        <v>60</v>
      </c>
      <c r="BI8" s="15">
        <v>61</v>
      </c>
    </row>
    <row r="9" s="2" customFormat="1" ht="51" customHeight="1" spans="1:61">
      <c r="A9" s="26" t="s">
        <v>42</v>
      </c>
      <c r="B9" s="27"/>
      <c r="C9" s="28"/>
      <c r="D9" s="28">
        <v>2120814</v>
      </c>
      <c r="E9" s="29"/>
      <c r="F9" s="28"/>
      <c r="G9" s="29">
        <v>2120814</v>
      </c>
      <c r="H9" s="29"/>
      <c r="I9" s="29">
        <v>2120814</v>
      </c>
      <c r="J9" s="29"/>
      <c r="K9" s="29">
        <v>2120814</v>
      </c>
      <c r="L9" s="29"/>
      <c r="M9" s="29">
        <v>2120814</v>
      </c>
      <c r="N9" s="29"/>
      <c r="O9" s="29">
        <v>2120814</v>
      </c>
      <c r="P9" s="29"/>
      <c r="Q9" s="29">
        <v>2120814</v>
      </c>
      <c r="R9" s="29"/>
      <c r="S9" s="29">
        <v>2120814</v>
      </c>
      <c r="T9" s="29"/>
      <c r="U9" s="28">
        <v>2120814</v>
      </c>
      <c r="V9" s="28"/>
      <c r="W9" s="29">
        <v>2120814</v>
      </c>
      <c r="X9" s="29"/>
      <c r="Y9" s="28">
        <v>2120814</v>
      </c>
      <c r="Z9" s="28"/>
      <c r="AA9" s="28">
        <v>2120814</v>
      </c>
      <c r="AB9" s="28"/>
      <c r="AC9" s="28"/>
      <c r="AD9" s="29">
        <v>2120814</v>
      </c>
      <c r="AE9" s="29"/>
      <c r="AF9" s="29">
        <v>2120814</v>
      </c>
      <c r="AG9" s="29"/>
      <c r="AH9" s="29">
        <v>2120814</v>
      </c>
      <c r="AI9" s="29"/>
      <c r="AJ9" s="29"/>
      <c r="AK9" s="29">
        <v>2120816</v>
      </c>
      <c r="AL9" s="29"/>
      <c r="AM9" s="29">
        <v>2120816</v>
      </c>
      <c r="AN9" s="29"/>
      <c r="AO9" s="29"/>
      <c r="AP9" s="29">
        <v>21211</v>
      </c>
      <c r="AQ9" s="29"/>
      <c r="AR9" s="29">
        <v>21211</v>
      </c>
      <c r="AS9" s="29"/>
      <c r="AT9" s="29"/>
      <c r="AU9" s="29">
        <v>2130109</v>
      </c>
      <c r="AV9" s="29"/>
      <c r="AW9" s="29">
        <v>2130108</v>
      </c>
      <c r="AX9" s="29"/>
      <c r="AY9" s="29">
        <v>2130108</v>
      </c>
      <c r="AZ9" s="29"/>
      <c r="BA9" s="29">
        <v>2130108</v>
      </c>
      <c r="BB9" s="29"/>
      <c r="BC9" s="26"/>
      <c r="BD9" s="26">
        <v>2120816</v>
      </c>
      <c r="BE9" s="26"/>
      <c r="BF9" s="27">
        <v>2120816</v>
      </c>
      <c r="BG9" s="27"/>
      <c r="BH9" s="30">
        <v>2120804</v>
      </c>
      <c r="BI9" s="31"/>
    </row>
    <row r="10" s="3" customFormat="1" ht="129" hidden="1" customHeight="1" spans="1:61">
      <c r="A10" s="32" t="s">
        <v>43</v>
      </c>
      <c r="B10" s="33">
        <v>130100</v>
      </c>
      <c r="C10" s="14">
        <f>C11+C24</f>
        <v>11533.30992</v>
      </c>
      <c r="D10" s="34">
        <f>D11+D24</f>
        <v>250</v>
      </c>
      <c r="E10" s="34" t="s">
        <v>44</v>
      </c>
      <c r="F10" s="14">
        <f>G10+I10+K10+M10+Q10+S10+U10+W10+Y10+AA10+O10</f>
        <v>3735.7</v>
      </c>
      <c r="G10" s="14">
        <f>G11+G24</f>
        <v>360</v>
      </c>
      <c r="H10" s="35"/>
      <c r="I10" s="14">
        <f>I11+I24</f>
        <v>188</v>
      </c>
      <c r="J10" s="36" t="s">
        <v>45</v>
      </c>
      <c r="K10" s="14">
        <f>K11+K24</f>
        <v>220</v>
      </c>
      <c r="L10" s="15" t="s">
        <v>46</v>
      </c>
      <c r="M10" s="14">
        <f>M11+M24</f>
        <v>150</v>
      </c>
      <c r="N10" s="36" t="s">
        <v>47</v>
      </c>
      <c r="O10" s="34">
        <f>O11+O24</f>
        <v>750</v>
      </c>
      <c r="P10" s="37"/>
      <c r="Q10" s="14">
        <f>Q11+Q24</f>
        <v>600</v>
      </c>
      <c r="R10" s="15" t="s">
        <v>48</v>
      </c>
      <c r="S10" s="14">
        <f>S11+S24</f>
        <v>170</v>
      </c>
      <c r="T10" s="32" t="s">
        <v>49</v>
      </c>
      <c r="U10" s="14">
        <f>U11+U24</f>
        <v>197.7</v>
      </c>
      <c r="V10" s="36" t="s">
        <v>50</v>
      </c>
      <c r="W10" s="14">
        <f t="shared" ref="W10:AA10" si="0">W11+W24</f>
        <v>200</v>
      </c>
      <c r="X10" s="36" t="s">
        <v>51</v>
      </c>
      <c r="Y10" s="34">
        <f>Y11+Y24</f>
        <v>400</v>
      </c>
      <c r="Z10" s="36" t="s">
        <v>52</v>
      </c>
      <c r="AA10" s="34">
        <f t="shared" si="0"/>
        <v>500</v>
      </c>
      <c r="AB10" s="32" t="s">
        <v>53</v>
      </c>
      <c r="AC10" s="14">
        <f>AD10+AF10+AH10</f>
        <v>695.9</v>
      </c>
      <c r="AD10" s="14">
        <f t="shared" ref="AD10:AH10" si="1">AD11+AD24</f>
        <v>500</v>
      </c>
      <c r="AE10" s="36" t="s">
        <v>54</v>
      </c>
      <c r="AF10" s="14">
        <f t="shared" si="1"/>
        <v>150</v>
      </c>
      <c r="AG10" s="15" t="s">
        <v>55</v>
      </c>
      <c r="AH10" s="14">
        <f t="shared" si="1"/>
        <v>45.9</v>
      </c>
      <c r="AI10" s="34" t="s">
        <v>56</v>
      </c>
      <c r="AJ10" s="15">
        <f>AK10+AM10</f>
        <v>400</v>
      </c>
      <c r="AK10" s="14">
        <f>AK11+AK24</f>
        <v>150</v>
      </c>
      <c r="AL10" s="15" t="s">
        <v>57</v>
      </c>
      <c r="AM10" s="14">
        <f>AM11+AM24</f>
        <v>250</v>
      </c>
      <c r="AN10" s="36" t="s">
        <v>58</v>
      </c>
      <c r="AO10" s="15">
        <f>AP10+AR10</f>
        <v>300</v>
      </c>
      <c r="AP10" s="14">
        <f>AP11+AP24</f>
        <v>200</v>
      </c>
      <c r="AQ10" s="36" t="s">
        <v>59</v>
      </c>
      <c r="AR10" s="14">
        <f>AR11+AR24</f>
        <v>100</v>
      </c>
      <c r="AS10" s="36" t="s">
        <v>60</v>
      </c>
      <c r="AT10" s="15">
        <f>AU10+AW10+AY10+BA10</f>
        <v>1151.70992</v>
      </c>
      <c r="AU10" s="14">
        <f>AU11+AU24</f>
        <v>160</v>
      </c>
      <c r="AV10" s="32" t="s">
        <v>61</v>
      </c>
      <c r="AW10" s="14">
        <f t="shared" ref="AW10:BA10" si="2">AW11+AW24</f>
        <v>20</v>
      </c>
      <c r="AX10" s="36" t="s">
        <v>62</v>
      </c>
      <c r="AY10" s="14">
        <f t="shared" si="2"/>
        <v>39.122</v>
      </c>
      <c r="AZ10" s="36" t="s">
        <v>63</v>
      </c>
      <c r="BA10" s="14">
        <f>BA11+BA24</f>
        <v>932.58792</v>
      </c>
      <c r="BB10" s="15" t="s">
        <v>64</v>
      </c>
      <c r="BC10" s="15">
        <f>BD10+BF10</f>
        <v>3000</v>
      </c>
      <c r="BD10" s="14">
        <f t="shared" ref="BD10:BH10" si="3">BD11+BD24</f>
        <v>1000</v>
      </c>
      <c r="BE10" s="36" t="s">
        <v>65</v>
      </c>
      <c r="BF10" s="34">
        <f t="shared" si="3"/>
        <v>2000</v>
      </c>
      <c r="BG10" s="36" t="s">
        <v>66</v>
      </c>
      <c r="BH10" s="38">
        <f t="shared" si="3"/>
        <v>2000</v>
      </c>
      <c r="BI10" s="39" t="s">
        <v>67</v>
      </c>
    </row>
    <row r="11" s="3" customFormat="1" ht="99" hidden="1" customHeight="1" spans="1:61">
      <c r="A11" s="32" t="s">
        <v>68</v>
      </c>
      <c r="B11" s="33"/>
      <c r="C11" s="14">
        <f>SUM(C12:C23)</f>
        <v>3711.622</v>
      </c>
      <c r="D11" s="34">
        <f>SUM(D12:D23)</f>
        <v>0</v>
      </c>
      <c r="E11" s="34"/>
      <c r="F11" s="14">
        <f t="shared" ref="F11:F23" si="4">G11+I11+K11+M11+Q11+S11+U11+W11+Y11+AA11</f>
        <v>50</v>
      </c>
      <c r="G11" s="14">
        <f>SUM(G12:G23)</f>
        <v>0</v>
      </c>
      <c r="H11" s="14"/>
      <c r="I11" s="14">
        <f>SUM(I12:I23)</f>
        <v>0</v>
      </c>
      <c r="J11" s="14"/>
      <c r="K11" s="14">
        <f>SUM(K12:K23)</f>
        <v>50</v>
      </c>
      <c r="L11" s="15" t="s">
        <v>69</v>
      </c>
      <c r="M11" s="14">
        <f>SUM(M12:M23)</f>
        <v>0</v>
      </c>
      <c r="N11" s="14"/>
      <c r="O11" s="14"/>
      <c r="P11" s="14"/>
      <c r="Q11" s="14">
        <f>SUM(Q12:Q23)</f>
        <v>0</v>
      </c>
      <c r="R11" s="14"/>
      <c r="S11" s="14">
        <f>SUM(S12:S23)</f>
        <v>0</v>
      </c>
      <c r="T11" s="14"/>
      <c r="U11" s="14">
        <f>SUM(U12:U23)</f>
        <v>0</v>
      </c>
      <c r="V11" s="14"/>
      <c r="W11" s="14">
        <f t="shared" ref="W11:AA11" si="5">SUM(W12:W23)</f>
        <v>0</v>
      </c>
      <c r="X11" s="14"/>
      <c r="Y11" s="34">
        <f>SUM(Y12:Y23)</f>
        <v>0</v>
      </c>
      <c r="Z11" s="36"/>
      <c r="AA11" s="34">
        <f t="shared" si="5"/>
        <v>0</v>
      </c>
      <c r="AB11" s="40"/>
      <c r="AC11" s="14">
        <f t="shared" ref="AC11:AC38" si="6">AD11+AF11+AH11</f>
        <v>0</v>
      </c>
      <c r="AD11" s="14">
        <f>SUM(AD12:AD23)</f>
        <v>0</v>
      </c>
      <c r="AE11" s="14"/>
      <c r="AF11" s="14">
        <f>SUM(AF12:AF23)</f>
        <v>0</v>
      </c>
      <c r="AG11" s="14"/>
      <c r="AH11" s="14">
        <f>SUM(AH12:AH23)</f>
        <v>0</v>
      </c>
      <c r="AI11" s="15"/>
      <c r="AJ11" s="15">
        <f t="shared" ref="AJ11:AJ38" si="7">AK11+AM11</f>
        <v>0</v>
      </c>
      <c r="AK11" s="14">
        <f>SUM(AK12:AK23)</f>
        <v>0</v>
      </c>
      <c r="AL11" s="14"/>
      <c r="AM11" s="14">
        <f>SUM(AM12:AM23)</f>
        <v>0</v>
      </c>
      <c r="AN11" s="14"/>
      <c r="AO11" s="15">
        <f t="shared" ref="AO11:AO38" si="8">AP11+AR11</f>
        <v>0</v>
      </c>
      <c r="AP11" s="14">
        <f>SUM(AP12:AP23)</f>
        <v>0</v>
      </c>
      <c r="AQ11" s="14"/>
      <c r="AR11" s="14">
        <f>SUM(AR12:AR23)</f>
        <v>0</v>
      </c>
      <c r="AS11" s="14"/>
      <c r="AT11" s="15">
        <f t="shared" ref="AT11:AT38" si="9">AU11+AW11+AY11+BA11</f>
        <v>973.622</v>
      </c>
      <c r="AU11" s="14">
        <f>SUM(AU12:AU23)</f>
        <v>101</v>
      </c>
      <c r="AV11" s="41" t="s">
        <v>70</v>
      </c>
      <c r="AW11" s="14">
        <f>SUM(AW12:AW23)</f>
        <v>0</v>
      </c>
      <c r="AX11" s="14"/>
      <c r="AY11" s="14">
        <f>SUM(AY12:AY23)</f>
        <v>0</v>
      </c>
      <c r="AZ11" s="14"/>
      <c r="BA11" s="14">
        <f>SUM(BA12:BA23)</f>
        <v>872.622</v>
      </c>
      <c r="BB11" s="15" t="s">
        <v>64</v>
      </c>
      <c r="BC11" s="15">
        <f t="shared" ref="BC11:BC38" si="10">BD11+BF11</f>
        <v>949</v>
      </c>
      <c r="BD11" s="14">
        <f t="shared" ref="BD11:BH11" si="11">SUM(BD12:BD23)</f>
        <v>949</v>
      </c>
      <c r="BE11" s="36" t="s">
        <v>71</v>
      </c>
      <c r="BF11" s="34">
        <f t="shared" si="11"/>
        <v>0</v>
      </c>
      <c r="BG11" s="36"/>
      <c r="BH11" s="38">
        <f t="shared" si="11"/>
        <v>1739</v>
      </c>
      <c r="BI11" s="42" t="s">
        <v>67</v>
      </c>
    </row>
    <row r="12" s="2" customFormat="1" ht="89" hidden="1" customHeight="1" spans="1:61">
      <c r="A12" s="43" t="s">
        <v>72</v>
      </c>
      <c r="B12" s="44">
        <v>130121</v>
      </c>
      <c r="C12" s="14">
        <f t="shared" ref="C12:C23" si="12">D12+F12+AC12+AJ12+AO12+AT12+BC12+BH12</f>
        <v>246.21248</v>
      </c>
      <c r="D12" s="44"/>
      <c r="E12" s="45"/>
      <c r="F12" s="14">
        <f t="shared" si="4"/>
        <v>0</v>
      </c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7"/>
      <c r="V12" s="27"/>
      <c r="W12" s="26"/>
      <c r="X12" s="26"/>
      <c r="Y12" s="44"/>
      <c r="Z12" s="45"/>
      <c r="AA12" s="44"/>
      <c r="AB12" s="45"/>
      <c r="AC12" s="14">
        <f t="shared" si="6"/>
        <v>0</v>
      </c>
      <c r="AD12" s="44"/>
      <c r="AE12" s="45"/>
      <c r="AF12" s="26"/>
      <c r="AG12" s="26"/>
      <c r="AH12" s="26"/>
      <c r="AI12" s="26"/>
      <c r="AJ12" s="15">
        <f t="shared" si="7"/>
        <v>0</v>
      </c>
      <c r="AK12" s="26"/>
      <c r="AL12" s="26"/>
      <c r="AM12" s="26"/>
      <c r="AN12" s="26"/>
      <c r="AO12" s="15">
        <f t="shared" si="8"/>
        <v>0</v>
      </c>
      <c r="AP12" s="26"/>
      <c r="AQ12" s="26"/>
      <c r="AR12" s="26"/>
      <c r="AS12" s="26"/>
      <c r="AT12" s="15">
        <f t="shared" si="9"/>
        <v>6.21248</v>
      </c>
      <c r="AU12" s="44">
        <v>5</v>
      </c>
      <c r="AV12" s="45" t="s">
        <v>73</v>
      </c>
      <c r="AW12" s="26"/>
      <c r="AX12" s="26"/>
      <c r="AY12" s="26"/>
      <c r="AZ12" s="26"/>
      <c r="BA12" s="44">
        <v>1.21248</v>
      </c>
      <c r="BB12" s="45" t="s">
        <v>64</v>
      </c>
      <c r="BC12" s="15">
        <f t="shared" si="10"/>
        <v>57</v>
      </c>
      <c r="BD12" s="46">
        <v>57</v>
      </c>
      <c r="BE12" s="47" t="s">
        <v>74</v>
      </c>
      <c r="BF12" s="46"/>
      <c r="BG12" s="45"/>
      <c r="BH12" s="48">
        <v>183</v>
      </c>
      <c r="BI12" s="49" t="s">
        <v>75</v>
      </c>
    </row>
    <row r="13" ht="109" hidden="1" customHeight="1" spans="1:61">
      <c r="A13" s="43" t="s">
        <v>76</v>
      </c>
      <c r="B13" s="44">
        <v>130125</v>
      </c>
      <c r="C13" s="14">
        <f t="shared" si="12"/>
        <v>605.92944</v>
      </c>
      <c r="D13" s="44"/>
      <c r="E13" s="45"/>
      <c r="F13" s="14">
        <f t="shared" si="4"/>
        <v>0</v>
      </c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7"/>
      <c r="V13" s="27"/>
      <c r="W13" s="26"/>
      <c r="X13" s="26"/>
      <c r="Y13" s="44"/>
      <c r="Z13" s="45"/>
      <c r="AA13" s="44"/>
      <c r="AB13" s="45"/>
      <c r="AC13" s="14">
        <f t="shared" si="6"/>
        <v>0</v>
      </c>
      <c r="AD13" s="44"/>
      <c r="AE13" s="45"/>
      <c r="AF13" s="26"/>
      <c r="AG13" s="26"/>
      <c r="AH13" s="26"/>
      <c r="AI13" s="26"/>
      <c r="AJ13" s="15">
        <f t="shared" si="7"/>
        <v>0</v>
      </c>
      <c r="AK13" s="26"/>
      <c r="AL13" s="26"/>
      <c r="AM13" s="26"/>
      <c r="AN13" s="26"/>
      <c r="AO13" s="15">
        <f t="shared" si="8"/>
        <v>0</v>
      </c>
      <c r="AP13" s="26"/>
      <c r="AQ13" s="26"/>
      <c r="AR13" s="26"/>
      <c r="AS13" s="26"/>
      <c r="AT13" s="15">
        <f t="shared" si="9"/>
        <v>243.92944</v>
      </c>
      <c r="AU13" s="44">
        <v>10</v>
      </c>
      <c r="AV13" s="45" t="s">
        <v>70</v>
      </c>
      <c r="AW13" s="26"/>
      <c r="AX13" s="26"/>
      <c r="AY13" s="26"/>
      <c r="AZ13" s="26"/>
      <c r="BA13" s="44">
        <v>233.92944</v>
      </c>
      <c r="BB13" s="45" t="s">
        <v>64</v>
      </c>
      <c r="BC13" s="15">
        <f t="shared" si="10"/>
        <v>90</v>
      </c>
      <c r="BD13" s="46">
        <v>90</v>
      </c>
      <c r="BE13" s="47" t="s">
        <v>77</v>
      </c>
      <c r="BF13" s="46"/>
      <c r="BG13" s="45"/>
      <c r="BH13" s="48">
        <v>272</v>
      </c>
      <c r="BI13" s="49" t="s">
        <v>75</v>
      </c>
    </row>
    <row r="14" ht="95" hidden="1" customHeight="1" spans="1:61">
      <c r="A14" s="43" t="s">
        <v>78</v>
      </c>
      <c r="B14" s="44">
        <v>130126</v>
      </c>
      <c r="C14" s="14">
        <f t="shared" si="12"/>
        <v>565.53536</v>
      </c>
      <c r="D14" s="44"/>
      <c r="E14" s="45"/>
      <c r="F14" s="14">
        <f t="shared" si="4"/>
        <v>0</v>
      </c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7"/>
      <c r="V14" s="27"/>
      <c r="W14" s="26"/>
      <c r="X14" s="26"/>
      <c r="Y14" s="44"/>
      <c r="Z14" s="45"/>
      <c r="AA14" s="44"/>
      <c r="AB14" s="45"/>
      <c r="AC14" s="14">
        <f t="shared" si="6"/>
        <v>0</v>
      </c>
      <c r="AD14" s="44"/>
      <c r="AE14" s="45"/>
      <c r="AF14" s="26"/>
      <c r="AG14" s="26"/>
      <c r="AH14" s="26"/>
      <c r="AI14" s="26"/>
      <c r="AJ14" s="15">
        <f t="shared" si="7"/>
        <v>0</v>
      </c>
      <c r="AK14" s="26"/>
      <c r="AL14" s="26"/>
      <c r="AM14" s="26"/>
      <c r="AN14" s="26"/>
      <c r="AO14" s="15">
        <f t="shared" si="8"/>
        <v>0</v>
      </c>
      <c r="AP14" s="26"/>
      <c r="AQ14" s="26"/>
      <c r="AR14" s="26"/>
      <c r="AS14" s="26"/>
      <c r="AT14" s="15">
        <f t="shared" si="9"/>
        <v>265.53536</v>
      </c>
      <c r="AU14" s="44">
        <v>7</v>
      </c>
      <c r="AV14" s="45" t="s">
        <v>70</v>
      </c>
      <c r="AW14" s="26"/>
      <c r="AX14" s="26"/>
      <c r="AY14" s="26"/>
      <c r="AZ14" s="26"/>
      <c r="BA14" s="44">
        <v>258.53536</v>
      </c>
      <c r="BB14" s="45" t="s">
        <v>64</v>
      </c>
      <c r="BC14" s="15">
        <f t="shared" si="10"/>
        <v>90</v>
      </c>
      <c r="BD14" s="46">
        <v>90</v>
      </c>
      <c r="BE14" s="47" t="s">
        <v>77</v>
      </c>
      <c r="BF14" s="46"/>
      <c r="BG14" s="45"/>
      <c r="BH14" s="48">
        <v>210</v>
      </c>
      <c r="BI14" s="49" t="s">
        <v>75</v>
      </c>
    </row>
    <row r="15" ht="93" hidden="1" customHeight="1" spans="1:61">
      <c r="A15" s="43" t="s">
        <v>79</v>
      </c>
      <c r="B15" s="44">
        <v>130127</v>
      </c>
      <c r="C15" s="14">
        <f t="shared" si="12"/>
        <v>117.74464</v>
      </c>
      <c r="D15" s="44"/>
      <c r="E15" s="45"/>
      <c r="F15" s="14">
        <f t="shared" si="4"/>
        <v>0</v>
      </c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7"/>
      <c r="V15" s="27"/>
      <c r="W15" s="26"/>
      <c r="X15" s="26"/>
      <c r="Y15" s="44"/>
      <c r="Z15" s="45"/>
      <c r="AA15" s="44"/>
      <c r="AB15" s="45"/>
      <c r="AC15" s="14">
        <f t="shared" si="6"/>
        <v>0</v>
      </c>
      <c r="AD15" s="44"/>
      <c r="AE15" s="45"/>
      <c r="AF15" s="26"/>
      <c r="AG15" s="26"/>
      <c r="AH15" s="26"/>
      <c r="AI15" s="26"/>
      <c r="AJ15" s="15">
        <f t="shared" si="7"/>
        <v>0</v>
      </c>
      <c r="AK15" s="26"/>
      <c r="AL15" s="26"/>
      <c r="AM15" s="26"/>
      <c r="AN15" s="26"/>
      <c r="AO15" s="15">
        <f t="shared" si="8"/>
        <v>0</v>
      </c>
      <c r="AP15" s="26"/>
      <c r="AQ15" s="26"/>
      <c r="AR15" s="26"/>
      <c r="AS15" s="26"/>
      <c r="AT15" s="15">
        <f t="shared" si="9"/>
        <v>47.74464</v>
      </c>
      <c r="AU15" s="44">
        <v>3</v>
      </c>
      <c r="AV15" s="45" t="s">
        <v>80</v>
      </c>
      <c r="AW15" s="26"/>
      <c r="AX15" s="26"/>
      <c r="AY15" s="26"/>
      <c r="AZ15" s="26"/>
      <c r="BA15" s="44">
        <v>44.74464</v>
      </c>
      <c r="BB15" s="45" t="s">
        <v>64</v>
      </c>
      <c r="BC15" s="15">
        <f t="shared" si="10"/>
        <v>40</v>
      </c>
      <c r="BD15" s="46">
        <v>40</v>
      </c>
      <c r="BE15" s="47" t="s">
        <v>81</v>
      </c>
      <c r="BF15" s="46"/>
      <c r="BG15" s="45"/>
      <c r="BH15" s="48">
        <v>30</v>
      </c>
      <c r="BI15" s="49" t="s">
        <v>75</v>
      </c>
    </row>
    <row r="16" ht="91" hidden="1" customHeight="1" spans="1:61">
      <c r="A16" s="50" t="s">
        <v>82</v>
      </c>
      <c r="B16" s="51">
        <v>130128</v>
      </c>
      <c r="C16" s="14">
        <f t="shared" si="12"/>
        <v>231.92752</v>
      </c>
      <c r="D16" s="51"/>
      <c r="E16" s="45"/>
      <c r="F16" s="14">
        <f t="shared" si="4"/>
        <v>0</v>
      </c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7"/>
      <c r="V16" s="27"/>
      <c r="W16" s="26"/>
      <c r="X16" s="26"/>
      <c r="Y16" s="51"/>
      <c r="Z16" s="45"/>
      <c r="AA16" s="51"/>
      <c r="AB16" s="45"/>
      <c r="AC16" s="14">
        <f t="shared" si="6"/>
        <v>0</v>
      </c>
      <c r="AD16" s="51"/>
      <c r="AE16" s="45"/>
      <c r="AF16" s="26"/>
      <c r="AG16" s="26"/>
      <c r="AH16" s="26"/>
      <c r="AI16" s="26"/>
      <c r="AJ16" s="15">
        <f t="shared" si="7"/>
        <v>0</v>
      </c>
      <c r="AK16" s="26"/>
      <c r="AL16" s="26"/>
      <c r="AM16" s="26"/>
      <c r="AN16" s="26"/>
      <c r="AO16" s="15">
        <f t="shared" si="8"/>
        <v>0</v>
      </c>
      <c r="AP16" s="26"/>
      <c r="AQ16" s="26"/>
      <c r="AR16" s="26"/>
      <c r="AS16" s="26"/>
      <c r="AT16" s="15">
        <f t="shared" si="9"/>
        <v>31.92752</v>
      </c>
      <c r="AU16" s="51">
        <v>3</v>
      </c>
      <c r="AV16" s="45" t="s">
        <v>80</v>
      </c>
      <c r="AW16" s="26"/>
      <c r="AX16" s="26"/>
      <c r="AY16" s="52"/>
      <c r="AZ16" s="26"/>
      <c r="BA16" s="46">
        <v>28.92752</v>
      </c>
      <c r="BB16" s="45" t="s">
        <v>64</v>
      </c>
      <c r="BC16" s="15">
        <f t="shared" si="10"/>
        <v>66</v>
      </c>
      <c r="BD16" s="46">
        <v>66</v>
      </c>
      <c r="BE16" s="47" t="s">
        <v>74</v>
      </c>
      <c r="BF16" s="46"/>
      <c r="BG16" s="45"/>
      <c r="BH16" s="53">
        <v>134</v>
      </c>
      <c r="BI16" s="49" t="s">
        <v>75</v>
      </c>
    </row>
    <row r="17" ht="90" hidden="1" customHeight="1" spans="1:61">
      <c r="A17" s="54" t="s">
        <v>83</v>
      </c>
      <c r="B17" s="55">
        <v>130129</v>
      </c>
      <c r="C17" s="14">
        <f t="shared" si="12"/>
        <v>203.53272</v>
      </c>
      <c r="D17" s="55"/>
      <c r="E17" s="45"/>
      <c r="F17" s="14">
        <f t="shared" si="4"/>
        <v>50</v>
      </c>
      <c r="G17" s="26"/>
      <c r="H17" s="26"/>
      <c r="I17" s="26"/>
      <c r="J17" s="26"/>
      <c r="K17" s="26">
        <v>50</v>
      </c>
      <c r="L17" s="26" t="s">
        <v>69</v>
      </c>
      <c r="M17" s="26"/>
      <c r="N17" s="26"/>
      <c r="O17" s="26"/>
      <c r="P17" s="26"/>
      <c r="Q17" s="26"/>
      <c r="R17" s="26"/>
      <c r="S17" s="26"/>
      <c r="T17" s="26"/>
      <c r="U17" s="27"/>
      <c r="V17" s="27"/>
      <c r="W17" s="26"/>
      <c r="X17" s="26"/>
      <c r="Y17" s="55"/>
      <c r="Z17" s="45"/>
      <c r="AA17" s="55"/>
      <c r="AB17" s="45"/>
      <c r="AC17" s="14">
        <f t="shared" si="6"/>
        <v>0</v>
      </c>
      <c r="AD17" s="55"/>
      <c r="AE17" s="45"/>
      <c r="AF17" s="26"/>
      <c r="AG17" s="26"/>
      <c r="AH17" s="26"/>
      <c r="AI17" s="26"/>
      <c r="AJ17" s="15">
        <f t="shared" si="7"/>
        <v>0</v>
      </c>
      <c r="AK17" s="26"/>
      <c r="AL17" s="26"/>
      <c r="AM17" s="26"/>
      <c r="AN17" s="26"/>
      <c r="AO17" s="15">
        <f t="shared" si="8"/>
        <v>0</v>
      </c>
      <c r="AP17" s="26"/>
      <c r="AQ17" s="26"/>
      <c r="AR17" s="26"/>
      <c r="AS17" s="26"/>
      <c r="AT17" s="15">
        <f t="shared" si="9"/>
        <v>14.53272</v>
      </c>
      <c r="AU17" s="55">
        <v>5</v>
      </c>
      <c r="AV17" s="45" t="s">
        <v>73</v>
      </c>
      <c r="AW17" s="26"/>
      <c r="AX17" s="26"/>
      <c r="AY17" s="52"/>
      <c r="AZ17" s="26"/>
      <c r="BA17" s="46">
        <v>9.53272</v>
      </c>
      <c r="BB17" s="45" t="s">
        <v>64</v>
      </c>
      <c r="BC17" s="15">
        <f t="shared" si="10"/>
        <v>50</v>
      </c>
      <c r="BD17" s="46">
        <v>50</v>
      </c>
      <c r="BE17" s="47" t="s">
        <v>81</v>
      </c>
      <c r="BF17" s="46"/>
      <c r="BG17" s="45"/>
      <c r="BH17" s="56">
        <v>89</v>
      </c>
      <c r="BI17" s="49" t="s">
        <v>75</v>
      </c>
    </row>
    <row r="18" ht="100" hidden="1" customHeight="1" spans="1:61">
      <c r="A18" s="54" t="s">
        <v>84</v>
      </c>
      <c r="B18" s="55">
        <v>130130</v>
      </c>
      <c r="C18" s="14">
        <f t="shared" si="12"/>
        <v>215.18736</v>
      </c>
      <c r="D18" s="55"/>
      <c r="E18" s="45"/>
      <c r="F18" s="14">
        <f t="shared" si="4"/>
        <v>0</v>
      </c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7"/>
      <c r="V18" s="27"/>
      <c r="W18" s="26"/>
      <c r="X18" s="26"/>
      <c r="Y18" s="55"/>
      <c r="Z18" s="45"/>
      <c r="AA18" s="55"/>
      <c r="AB18" s="45"/>
      <c r="AC18" s="14">
        <f t="shared" si="6"/>
        <v>0</v>
      </c>
      <c r="AD18" s="55"/>
      <c r="AE18" s="45"/>
      <c r="AF18" s="26"/>
      <c r="AG18" s="26"/>
      <c r="AH18" s="26"/>
      <c r="AI18" s="26"/>
      <c r="AJ18" s="15">
        <f t="shared" si="7"/>
        <v>0</v>
      </c>
      <c r="AK18" s="26"/>
      <c r="AL18" s="26"/>
      <c r="AM18" s="26"/>
      <c r="AN18" s="26"/>
      <c r="AO18" s="15">
        <f t="shared" si="8"/>
        <v>0</v>
      </c>
      <c r="AP18" s="26"/>
      <c r="AQ18" s="26"/>
      <c r="AR18" s="26"/>
      <c r="AS18" s="26"/>
      <c r="AT18" s="15">
        <f t="shared" si="9"/>
        <v>14.18736</v>
      </c>
      <c r="AU18" s="55">
        <v>6</v>
      </c>
      <c r="AV18" s="45" t="s">
        <v>80</v>
      </c>
      <c r="AW18" s="29"/>
      <c r="AX18" s="29"/>
      <c r="AY18" s="57"/>
      <c r="AZ18" s="29"/>
      <c r="BA18" s="58">
        <v>8.18736</v>
      </c>
      <c r="BB18" s="45" t="s">
        <v>64</v>
      </c>
      <c r="BC18" s="15">
        <f t="shared" si="10"/>
        <v>126</v>
      </c>
      <c r="BD18" s="46">
        <v>126</v>
      </c>
      <c r="BE18" s="47" t="s">
        <v>77</v>
      </c>
      <c r="BF18" s="46"/>
      <c r="BG18" s="45"/>
      <c r="BH18" s="56">
        <v>75</v>
      </c>
      <c r="BI18" s="49" t="s">
        <v>75</v>
      </c>
    </row>
    <row r="19" ht="121" hidden="1" customHeight="1" spans="1:61">
      <c r="A19" s="54" t="s">
        <v>85</v>
      </c>
      <c r="B19" s="55">
        <v>130131</v>
      </c>
      <c r="C19" s="14">
        <f t="shared" si="12"/>
        <v>649.89456</v>
      </c>
      <c r="D19" s="55"/>
      <c r="E19" s="45"/>
      <c r="F19" s="14">
        <f t="shared" si="4"/>
        <v>0</v>
      </c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7"/>
      <c r="V19" s="27"/>
      <c r="W19" s="26"/>
      <c r="X19" s="26"/>
      <c r="Y19" s="55"/>
      <c r="Z19" s="45"/>
      <c r="AA19" s="55"/>
      <c r="AB19" s="45"/>
      <c r="AC19" s="14">
        <f t="shared" si="6"/>
        <v>0</v>
      </c>
      <c r="AD19" s="55"/>
      <c r="AE19" s="45"/>
      <c r="AF19" s="26"/>
      <c r="AG19" s="26"/>
      <c r="AH19" s="26"/>
      <c r="AI19" s="26"/>
      <c r="AJ19" s="15">
        <f t="shared" si="7"/>
        <v>0</v>
      </c>
      <c r="AK19" s="26"/>
      <c r="AL19" s="26"/>
      <c r="AM19" s="26"/>
      <c r="AN19" s="26"/>
      <c r="AO19" s="15">
        <f t="shared" si="8"/>
        <v>0</v>
      </c>
      <c r="AP19" s="26"/>
      <c r="AQ19" s="26"/>
      <c r="AR19" s="26"/>
      <c r="AS19" s="26"/>
      <c r="AT19" s="15">
        <f t="shared" si="9"/>
        <v>95.89456</v>
      </c>
      <c r="AU19" s="55">
        <v>10</v>
      </c>
      <c r="AV19" s="45" t="s">
        <v>73</v>
      </c>
      <c r="AW19" s="26"/>
      <c r="AX19" s="26"/>
      <c r="AY19" s="26"/>
      <c r="AZ19" s="26"/>
      <c r="BA19" s="46">
        <v>85.89456</v>
      </c>
      <c r="BB19" s="45" t="s">
        <v>64</v>
      </c>
      <c r="BC19" s="15">
        <f t="shared" si="10"/>
        <v>120</v>
      </c>
      <c r="BD19" s="46">
        <v>120</v>
      </c>
      <c r="BE19" s="47" t="s">
        <v>86</v>
      </c>
      <c r="BF19" s="46"/>
      <c r="BG19" s="45"/>
      <c r="BH19" s="56">
        <v>434</v>
      </c>
      <c r="BI19" s="49" t="s">
        <v>75</v>
      </c>
    </row>
    <row r="20" ht="89" hidden="1" customHeight="1" spans="1:61">
      <c r="A20" s="54" t="s">
        <v>87</v>
      </c>
      <c r="B20" s="55">
        <v>130132</v>
      </c>
      <c r="C20" s="14">
        <f t="shared" si="12"/>
        <v>254.15064</v>
      </c>
      <c r="D20" s="55"/>
      <c r="E20" s="45"/>
      <c r="F20" s="14">
        <f t="shared" si="4"/>
        <v>0</v>
      </c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7"/>
      <c r="V20" s="27"/>
      <c r="W20" s="26"/>
      <c r="X20" s="26"/>
      <c r="Y20" s="55"/>
      <c r="Z20" s="45"/>
      <c r="AA20" s="55"/>
      <c r="AB20" s="45"/>
      <c r="AC20" s="14">
        <f t="shared" si="6"/>
        <v>0</v>
      </c>
      <c r="AD20" s="55"/>
      <c r="AE20" s="45"/>
      <c r="AF20" s="26"/>
      <c r="AG20" s="26"/>
      <c r="AH20" s="26"/>
      <c r="AI20" s="26"/>
      <c r="AJ20" s="15">
        <f t="shared" si="7"/>
        <v>0</v>
      </c>
      <c r="AK20" s="26"/>
      <c r="AL20" s="26"/>
      <c r="AM20" s="26"/>
      <c r="AN20" s="26"/>
      <c r="AO20" s="15">
        <f t="shared" si="8"/>
        <v>0</v>
      </c>
      <c r="AP20" s="26"/>
      <c r="AQ20" s="26"/>
      <c r="AR20" s="26"/>
      <c r="AS20" s="26"/>
      <c r="AT20" s="15">
        <f t="shared" si="9"/>
        <v>29.15064</v>
      </c>
      <c r="AU20" s="55">
        <v>14</v>
      </c>
      <c r="AV20" s="45" t="s">
        <v>73</v>
      </c>
      <c r="AW20" s="26"/>
      <c r="AX20" s="26"/>
      <c r="AY20" s="26"/>
      <c r="AZ20" s="26"/>
      <c r="BA20" s="46">
        <v>15.15064</v>
      </c>
      <c r="BB20" s="45" t="s">
        <v>64</v>
      </c>
      <c r="BC20" s="15">
        <f t="shared" si="10"/>
        <v>130</v>
      </c>
      <c r="BD20" s="46">
        <v>130</v>
      </c>
      <c r="BE20" s="47" t="s">
        <v>88</v>
      </c>
      <c r="BF20" s="46"/>
      <c r="BG20" s="45"/>
      <c r="BH20" s="56">
        <v>95</v>
      </c>
      <c r="BI20" s="49" t="s">
        <v>75</v>
      </c>
    </row>
    <row r="21" ht="98" hidden="1" customHeight="1" spans="1:61">
      <c r="A21" s="54" t="s">
        <v>89</v>
      </c>
      <c r="B21" s="55">
        <v>130133</v>
      </c>
      <c r="C21" s="14">
        <f t="shared" si="12"/>
        <v>210.69184</v>
      </c>
      <c r="D21" s="55"/>
      <c r="E21" s="45"/>
      <c r="F21" s="14">
        <f t="shared" si="4"/>
        <v>0</v>
      </c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7"/>
      <c r="V21" s="27"/>
      <c r="W21" s="26"/>
      <c r="X21" s="26"/>
      <c r="Y21" s="55"/>
      <c r="Z21" s="45"/>
      <c r="AA21" s="55"/>
      <c r="AB21" s="45"/>
      <c r="AC21" s="14">
        <f t="shared" si="6"/>
        <v>0</v>
      </c>
      <c r="AD21" s="55"/>
      <c r="AE21" s="45"/>
      <c r="AF21" s="26"/>
      <c r="AG21" s="26"/>
      <c r="AH21" s="26"/>
      <c r="AI21" s="26"/>
      <c r="AJ21" s="15">
        <f t="shared" si="7"/>
        <v>0</v>
      </c>
      <c r="AK21" s="26"/>
      <c r="AL21" s="26"/>
      <c r="AM21" s="26"/>
      <c r="AN21" s="26"/>
      <c r="AO21" s="15">
        <f t="shared" si="8"/>
        <v>0</v>
      </c>
      <c r="AP21" s="26"/>
      <c r="AQ21" s="26"/>
      <c r="AR21" s="26"/>
      <c r="AS21" s="26"/>
      <c r="AT21" s="15">
        <f t="shared" si="9"/>
        <v>57.69184</v>
      </c>
      <c r="AU21" s="55">
        <v>12</v>
      </c>
      <c r="AV21" s="45" t="s">
        <v>73</v>
      </c>
      <c r="AW21" s="26"/>
      <c r="AX21" s="26"/>
      <c r="AY21" s="26"/>
      <c r="AZ21" s="26"/>
      <c r="BA21" s="46">
        <v>45.69184</v>
      </c>
      <c r="BB21" s="45" t="s">
        <v>64</v>
      </c>
      <c r="BC21" s="15">
        <f t="shared" si="10"/>
        <v>90</v>
      </c>
      <c r="BD21" s="46">
        <v>90</v>
      </c>
      <c r="BE21" s="47" t="s">
        <v>77</v>
      </c>
      <c r="BF21" s="46"/>
      <c r="BG21" s="45"/>
      <c r="BH21" s="56">
        <v>63</v>
      </c>
      <c r="BI21" s="49" t="s">
        <v>75</v>
      </c>
    </row>
    <row r="22" ht="115" hidden="1" customHeight="1" spans="1:61">
      <c r="A22" s="54" t="s">
        <v>90</v>
      </c>
      <c r="B22" s="55">
        <v>130183</v>
      </c>
      <c r="C22" s="14">
        <f t="shared" si="12"/>
        <v>103.53192</v>
      </c>
      <c r="D22" s="55"/>
      <c r="E22" s="45"/>
      <c r="F22" s="14">
        <f t="shared" si="4"/>
        <v>0</v>
      </c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7"/>
      <c r="V22" s="27"/>
      <c r="W22" s="26"/>
      <c r="X22" s="26"/>
      <c r="Y22" s="55"/>
      <c r="Z22" s="45"/>
      <c r="AA22" s="55"/>
      <c r="AB22" s="45"/>
      <c r="AC22" s="14">
        <f t="shared" si="6"/>
        <v>0</v>
      </c>
      <c r="AD22" s="55"/>
      <c r="AE22" s="45"/>
      <c r="AF22" s="26"/>
      <c r="AG22" s="26"/>
      <c r="AH22" s="26"/>
      <c r="AI22" s="26"/>
      <c r="AJ22" s="15">
        <f t="shared" si="7"/>
        <v>0</v>
      </c>
      <c r="AK22" s="26"/>
      <c r="AL22" s="26"/>
      <c r="AM22" s="26"/>
      <c r="AN22" s="26"/>
      <c r="AO22" s="15">
        <f t="shared" si="8"/>
        <v>0</v>
      </c>
      <c r="AP22" s="26"/>
      <c r="AQ22" s="26"/>
      <c r="AR22" s="26"/>
      <c r="AS22" s="26"/>
      <c r="AT22" s="15">
        <f t="shared" si="9"/>
        <v>39.53192</v>
      </c>
      <c r="AU22" s="55">
        <v>16</v>
      </c>
      <c r="AV22" s="45" t="s">
        <v>70</v>
      </c>
      <c r="AW22" s="26"/>
      <c r="AX22" s="26"/>
      <c r="AY22" s="26"/>
      <c r="AZ22" s="26"/>
      <c r="BA22" s="46">
        <v>23.53192</v>
      </c>
      <c r="BB22" s="45" t="s">
        <v>64</v>
      </c>
      <c r="BC22" s="15">
        <f t="shared" si="10"/>
        <v>0</v>
      </c>
      <c r="BD22" s="46"/>
      <c r="BE22" s="47"/>
      <c r="BF22" s="46"/>
      <c r="BG22" s="45"/>
      <c r="BH22" s="56">
        <v>64</v>
      </c>
      <c r="BI22" s="49" t="s">
        <v>75</v>
      </c>
    </row>
    <row r="23" ht="125" customHeight="1" spans="1:61">
      <c r="A23" s="59" t="s">
        <v>91</v>
      </c>
      <c r="B23" s="55">
        <v>130184</v>
      </c>
      <c r="C23" s="14">
        <f t="shared" si="12"/>
        <v>307.28352</v>
      </c>
      <c r="D23" s="55"/>
      <c r="E23" s="45"/>
      <c r="F23" s="14">
        <f t="shared" si="4"/>
        <v>0</v>
      </c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7"/>
      <c r="V23" s="27"/>
      <c r="W23" s="26"/>
      <c r="X23" s="26"/>
      <c r="Y23" s="55"/>
      <c r="Z23" s="45"/>
      <c r="AA23" s="55"/>
      <c r="AB23" s="45"/>
      <c r="AC23" s="14">
        <f t="shared" si="6"/>
        <v>0</v>
      </c>
      <c r="AD23" s="55"/>
      <c r="AE23" s="45"/>
      <c r="AF23" s="26"/>
      <c r="AG23" s="26"/>
      <c r="AH23" s="26"/>
      <c r="AI23" s="26"/>
      <c r="AJ23" s="15">
        <f t="shared" si="7"/>
        <v>0</v>
      </c>
      <c r="AK23" s="26"/>
      <c r="AL23" s="26"/>
      <c r="AM23" s="26"/>
      <c r="AN23" s="26"/>
      <c r="AO23" s="15">
        <f t="shared" si="8"/>
        <v>0</v>
      </c>
      <c r="AP23" s="26"/>
      <c r="AQ23" s="26"/>
      <c r="AR23" s="26"/>
      <c r="AS23" s="26"/>
      <c r="AT23" s="15">
        <f t="shared" si="9"/>
        <v>127.28352</v>
      </c>
      <c r="AU23" s="55">
        <v>10</v>
      </c>
      <c r="AV23" s="45" t="s">
        <v>70</v>
      </c>
      <c r="AW23" s="26"/>
      <c r="AX23" s="26"/>
      <c r="AY23" s="26"/>
      <c r="AZ23" s="26"/>
      <c r="BA23" s="46">
        <v>117.28352</v>
      </c>
      <c r="BB23" s="45" t="s">
        <v>64</v>
      </c>
      <c r="BC23" s="15">
        <f t="shared" si="10"/>
        <v>90</v>
      </c>
      <c r="BD23" s="46">
        <v>90</v>
      </c>
      <c r="BE23" s="47" t="s">
        <v>77</v>
      </c>
      <c r="BF23" s="46"/>
      <c r="BG23" s="45"/>
      <c r="BH23" s="56">
        <v>90</v>
      </c>
      <c r="BI23" s="49" t="s">
        <v>75</v>
      </c>
    </row>
    <row r="24" s="3" customFormat="1" ht="164" hidden="1" customHeight="1" spans="1:61">
      <c r="A24" s="60" t="s">
        <v>92</v>
      </c>
      <c r="B24" s="61"/>
      <c r="C24" s="14">
        <f>SUM(C25:C38)</f>
        <v>7821.68792</v>
      </c>
      <c r="D24" s="62">
        <f>SUM(D25:D36)</f>
        <v>250</v>
      </c>
      <c r="E24" s="34" t="s">
        <v>44</v>
      </c>
      <c r="F24" s="14">
        <f>G24+I24+K24+M24+Q24+S24+U24+W24+Y24+AA24+O24</f>
        <v>3685.7</v>
      </c>
      <c r="G24" s="14">
        <f>SUM(G25:G38)</f>
        <v>360</v>
      </c>
      <c r="H24" s="35"/>
      <c r="I24" s="14">
        <f>SUM(I25:I38)</f>
        <v>188</v>
      </c>
      <c r="J24" s="36" t="s">
        <v>93</v>
      </c>
      <c r="K24" s="14">
        <f>SUM(K25:K38)</f>
        <v>170</v>
      </c>
      <c r="L24" s="15" t="s">
        <v>94</v>
      </c>
      <c r="M24" s="14">
        <f>SUM(M25:M38)</f>
        <v>150</v>
      </c>
      <c r="N24" s="36" t="s">
        <v>47</v>
      </c>
      <c r="O24" s="34">
        <f>SUM(O25:O38)</f>
        <v>750</v>
      </c>
      <c r="P24" s="37"/>
      <c r="Q24" s="14">
        <f>SUM(Q25:Q38)</f>
        <v>600</v>
      </c>
      <c r="R24" s="15" t="s">
        <v>48</v>
      </c>
      <c r="S24" s="14">
        <f>SUM(S25:S38)</f>
        <v>170</v>
      </c>
      <c r="T24" s="15" t="s">
        <v>49</v>
      </c>
      <c r="U24" s="14">
        <f>SUM(U25:U38)</f>
        <v>197.7</v>
      </c>
      <c r="V24" s="36" t="s">
        <v>50</v>
      </c>
      <c r="W24" s="14">
        <f>SUM(W25:W38)</f>
        <v>200</v>
      </c>
      <c r="X24" s="36" t="s">
        <v>51</v>
      </c>
      <c r="Y24" s="62">
        <f>SUM(Y25:Y38)</f>
        <v>400</v>
      </c>
      <c r="Z24" s="36" t="s">
        <v>52</v>
      </c>
      <c r="AA24" s="62">
        <f>SUM(AA25:AA38)</f>
        <v>500</v>
      </c>
      <c r="AB24" s="34" t="s">
        <v>53</v>
      </c>
      <c r="AC24" s="14">
        <f t="shared" si="6"/>
        <v>695.9</v>
      </c>
      <c r="AD24" s="14">
        <f>SUM(AD25:AD38)</f>
        <v>500</v>
      </c>
      <c r="AE24" s="36" t="s">
        <v>54</v>
      </c>
      <c r="AF24" s="14">
        <f>SUM(AF25:AF38)</f>
        <v>150</v>
      </c>
      <c r="AG24" s="15" t="s">
        <v>55</v>
      </c>
      <c r="AH24" s="62">
        <f>SUM(AH25:AH38)</f>
        <v>45.9</v>
      </c>
      <c r="AI24" s="34" t="s">
        <v>56</v>
      </c>
      <c r="AJ24" s="15">
        <f t="shared" si="7"/>
        <v>400</v>
      </c>
      <c r="AK24" s="14">
        <f>SUM(AK25:AK38)</f>
        <v>150</v>
      </c>
      <c r="AL24" s="15" t="s">
        <v>57</v>
      </c>
      <c r="AM24" s="14">
        <f>SUM(AM25:AM38)</f>
        <v>250</v>
      </c>
      <c r="AN24" s="36" t="s">
        <v>58</v>
      </c>
      <c r="AO24" s="15">
        <f t="shared" si="8"/>
        <v>300</v>
      </c>
      <c r="AP24" s="14">
        <f>SUM(AP25:AP38)</f>
        <v>200</v>
      </c>
      <c r="AQ24" s="36" t="s">
        <v>59</v>
      </c>
      <c r="AR24" s="14">
        <f>SUM(AR25:AR38)</f>
        <v>100</v>
      </c>
      <c r="AS24" s="36" t="s">
        <v>60</v>
      </c>
      <c r="AT24" s="15">
        <f t="shared" si="9"/>
        <v>178.08792</v>
      </c>
      <c r="AU24" s="40">
        <f>SUM(AU25:AU38)</f>
        <v>59</v>
      </c>
      <c r="AV24" s="32" t="s">
        <v>61</v>
      </c>
      <c r="AW24" s="14">
        <f>SUM(AW25:AW38)</f>
        <v>20</v>
      </c>
      <c r="AX24" s="36" t="s">
        <v>62</v>
      </c>
      <c r="AY24" s="14">
        <f>SUM(AY25:AY38)</f>
        <v>39.122</v>
      </c>
      <c r="AZ24" s="36" t="s">
        <v>63</v>
      </c>
      <c r="BA24" s="40">
        <f>SUM(BA25:BA38)</f>
        <v>59.96592</v>
      </c>
      <c r="BB24" s="34" t="s">
        <v>64</v>
      </c>
      <c r="BC24" s="25">
        <f t="shared" si="10"/>
        <v>2051</v>
      </c>
      <c r="BD24" s="63">
        <f t="shared" ref="BD24:BH24" si="13">SUM(BD25:BD38)</f>
        <v>51</v>
      </c>
      <c r="BE24" s="64" t="s">
        <v>74</v>
      </c>
      <c r="BF24" s="65">
        <f t="shared" si="13"/>
        <v>2000</v>
      </c>
      <c r="BG24" s="64" t="s">
        <v>66</v>
      </c>
      <c r="BH24" s="66">
        <f t="shared" si="13"/>
        <v>261</v>
      </c>
      <c r="BI24" s="67" t="s">
        <v>75</v>
      </c>
    </row>
    <row r="25" s="2" customFormat="1" ht="110" hidden="1" customHeight="1" spans="1:61">
      <c r="A25" s="54" t="s">
        <v>95</v>
      </c>
      <c r="B25" s="55">
        <v>130123</v>
      </c>
      <c r="C25" s="14">
        <f t="shared" ref="C25:C38" si="14">D25+F25+AC25+AJ25+AO25+AT25+BC25+BH25</f>
        <v>2924.85636</v>
      </c>
      <c r="D25" s="55">
        <v>65</v>
      </c>
      <c r="E25" s="45" t="s">
        <v>96</v>
      </c>
      <c r="F25" s="14">
        <f t="shared" ref="F25:F38" si="15">G25+I25+K25+M25+Q25+S25+U25+W25+Y25+AA25+O25</f>
        <v>1324</v>
      </c>
      <c r="G25" s="26"/>
      <c r="H25" s="26"/>
      <c r="I25" s="55">
        <v>22</v>
      </c>
      <c r="J25" s="45" t="s">
        <v>97</v>
      </c>
      <c r="K25" s="26"/>
      <c r="L25" s="26"/>
      <c r="M25" s="55"/>
      <c r="N25" s="45"/>
      <c r="O25" s="68">
        <v>200</v>
      </c>
      <c r="P25" s="42"/>
      <c r="Q25" s="55">
        <v>300</v>
      </c>
      <c r="R25" s="45" t="s">
        <v>98</v>
      </c>
      <c r="S25" s="26">
        <v>170</v>
      </c>
      <c r="T25" s="26" t="s">
        <v>49</v>
      </c>
      <c r="U25" s="27"/>
      <c r="V25" s="27"/>
      <c r="W25" s="55">
        <v>92</v>
      </c>
      <c r="X25" s="45" t="s">
        <v>51</v>
      </c>
      <c r="Y25" s="55">
        <v>330</v>
      </c>
      <c r="Z25" s="45" t="s">
        <v>99</v>
      </c>
      <c r="AA25" s="55">
        <v>210</v>
      </c>
      <c r="AB25" s="45" t="s">
        <v>100</v>
      </c>
      <c r="AC25" s="14">
        <f t="shared" si="6"/>
        <v>153.28</v>
      </c>
      <c r="AD25" s="55">
        <v>85</v>
      </c>
      <c r="AE25" s="69" t="s">
        <v>101</v>
      </c>
      <c r="AF25" s="55">
        <v>60</v>
      </c>
      <c r="AG25" s="45" t="s">
        <v>102</v>
      </c>
      <c r="AH25" s="55">
        <v>8.28</v>
      </c>
      <c r="AI25" s="47" t="s">
        <v>103</v>
      </c>
      <c r="AJ25" s="15">
        <f t="shared" si="7"/>
        <v>70</v>
      </c>
      <c r="AK25" s="55">
        <v>70</v>
      </c>
      <c r="AL25" s="45" t="s">
        <v>104</v>
      </c>
      <c r="AM25" s="55"/>
      <c r="AN25" s="45"/>
      <c r="AO25" s="15">
        <f t="shared" si="8"/>
        <v>125</v>
      </c>
      <c r="AP25" s="55">
        <v>110</v>
      </c>
      <c r="AQ25" s="45" t="s">
        <v>105</v>
      </c>
      <c r="AR25" s="55">
        <v>15</v>
      </c>
      <c r="AS25" s="45" t="s">
        <v>60</v>
      </c>
      <c r="AT25" s="15">
        <f t="shared" si="9"/>
        <v>87.57636</v>
      </c>
      <c r="AU25" s="55">
        <v>10</v>
      </c>
      <c r="AV25" s="45" t="s">
        <v>70</v>
      </c>
      <c r="AW25" s="46">
        <v>9.49</v>
      </c>
      <c r="AX25" s="45" t="s">
        <v>62</v>
      </c>
      <c r="AY25" s="46">
        <v>25.969</v>
      </c>
      <c r="AZ25" s="45" t="s">
        <v>63</v>
      </c>
      <c r="BA25" s="46">
        <v>42.11736</v>
      </c>
      <c r="BB25" s="45" t="s">
        <v>64</v>
      </c>
      <c r="BC25" s="15">
        <f t="shared" si="10"/>
        <v>1027</v>
      </c>
      <c r="BD25" s="26"/>
      <c r="BE25" s="52"/>
      <c r="BF25" s="55">
        <v>1027</v>
      </c>
      <c r="BG25" s="70" t="s">
        <v>106</v>
      </c>
      <c r="BH25" s="71">
        <v>73</v>
      </c>
      <c r="BI25" s="49" t="s">
        <v>75</v>
      </c>
    </row>
    <row r="26" ht="117" hidden="1" customHeight="1" spans="1:61">
      <c r="A26" s="54" t="s">
        <v>107</v>
      </c>
      <c r="B26" s="55">
        <v>130185</v>
      </c>
      <c r="C26" s="14">
        <f t="shared" si="14"/>
        <v>1336.99244</v>
      </c>
      <c r="D26" s="55">
        <v>35</v>
      </c>
      <c r="E26" s="45" t="s">
        <v>108</v>
      </c>
      <c r="F26" s="14">
        <f t="shared" si="15"/>
        <v>372.7</v>
      </c>
      <c r="G26" s="26"/>
      <c r="H26" s="26"/>
      <c r="I26" s="55">
        <v>22</v>
      </c>
      <c r="J26" s="45" t="s">
        <v>109</v>
      </c>
      <c r="K26" s="26">
        <v>50</v>
      </c>
      <c r="L26" s="26" t="s">
        <v>110</v>
      </c>
      <c r="M26" s="55"/>
      <c r="N26" s="45"/>
      <c r="O26" s="68"/>
      <c r="P26" s="70"/>
      <c r="Q26" s="55">
        <v>100</v>
      </c>
      <c r="R26" s="45" t="s">
        <v>111</v>
      </c>
      <c r="S26" s="46"/>
      <c r="T26" s="72"/>
      <c r="U26" s="55">
        <v>197.7</v>
      </c>
      <c r="V26" s="45" t="s">
        <v>50</v>
      </c>
      <c r="W26" s="55">
        <v>3</v>
      </c>
      <c r="X26" s="45" t="s">
        <v>51</v>
      </c>
      <c r="Y26" s="55"/>
      <c r="Z26" s="45"/>
      <c r="AA26" s="55">
        <v>0</v>
      </c>
      <c r="AB26" s="45"/>
      <c r="AC26" s="14">
        <f t="shared" si="6"/>
        <v>146.1</v>
      </c>
      <c r="AD26" s="55">
        <v>105</v>
      </c>
      <c r="AE26" s="69" t="s">
        <v>112</v>
      </c>
      <c r="AF26" s="55">
        <v>30</v>
      </c>
      <c r="AG26" s="45" t="s">
        <v>113</v>
      </c>
      <c r="AH26" s="55">
        <v>11.1</v>
      </c>
      <c r="AI26" s="47" t="s">
        <v>114</v>
      </c>
      <c r="AJ26" s="15">
        <f t="shared" si="7"/>
        <v>125</v>
      </c>
      <c r="AK26" s="55"/>
      <c r="AL26" s="45"/>
      <c r="AM26" s="55">
        <v>125</v>
      </c>
      <c r="AN26" s="45" t="s">
        <v>58</v>
      </c>
      <c r="AO26" s="15">
        <f t="shared" si="8"/>
        <v>70</v>
      </c>
      <c r="AP26" s="55">
        <v>60</v>
      </c>
      <c r="AQ26" s="45" t="s">
        <v>115</v>
      </c>
      <c r="AR26" s="55">
        <v>10</v>
      </c>
      <c r="AS26" s="45" t="s">
        <v>60</v>
      </c>
      <c r="AT26" s="15">
        <f t="shared" si="9"/>
        <v>30.19244</v>
      </c>
      <c r="AU26" s="55">
        <v>16</v>
      </c>
      <c r="AV26" s="45" t="s">
        <v>73</v>
      </c>
      <c r="AW26" s="46">
        <v>1.49</v>
      </c>
      <c r="AX26" s="45" t="s">
        <v>62</v>
      </c>
      <c r="AY26" s="46">
        <v>1.117</v>
      </c>
      <c r="AZ26" s="45" t="s">
        <v>63</v>
      </c>
      <c r="BA26" s="46">
        <v>11.58544</v>
      </c>
      <c r="BB26" s="45" t="s">
        <v>64</v>
      </c>
      <c r="BC26" s="15">
        <f t="shared" si="10"/>
        <v>424</v>
      </c>
      <c r="BD26" s="26"/>
      <c r="BE26" s="52"/>
      <c r="BF26" s="55">
        <v>424</v>
      </c>
      <c r="BG26" s="70" t="s">
        <v>106</v>
      </c>
      <c r="BH26" s="71">
        <v>134</v>
      </c>
      <c r="BI26" s="49" t="s">
        <v>75</v>
      </c>
    </row>
    <row r="27" ht="119" hidden="1" customHeight="1" spans="1:61">
      <c r="A27" s="54" t="s">
        <v>116</v>
      </c>
      <c r="B27" s="55">
        <v>130124</v>
      </c>
      <c r="C27" s="14">
        <f t="shared" si="14"/>
        <v>1233.21304</v>
      </c>
      <c r="D27" s="55">
        <v>50</v>
      </c>
      <c r="E27" s="45" t="s">
        <v>117</v>
      </c>
      <c r="F27" s="14">
        <f t="shared" si="15"/>
        <v>855</v>
      </c>
      <c r="G27" s="26"/>
      <c r="H27" s="26"/>
      <c r="I27" s="55">
        <v>2</v>
      </c>
      <c r="J27" s="45" t="s">
        <v>118</v>
      </c>
      <c r="K27" s="26">
        <v>40</v>
      </c>
      <c r="L27" s="26" t="s">
        <v>119</v>
      </c>
      <c r="M27" s="55"/>
      <c r="N27" s="45"/>
      <c r="O27" s="68">
        <v>550</v>
      </c>
      <c r="P27" s="42"/>
      <c r="Q27" s="55">
        <v>200</v>
      </c>
      <c r="R27" s="45" t="s">
        <v>111</v>
      </c>
      <c r="S27" s="46"/>
      <c r="T27" s="72"/>
      <c r="U27" s="27"/>
      <c r="V27" s="27"/>
      <c r="W27" s="55">
        <v>13</v>
      </c>
      <c r="X27" s="45" t="s">
        <v>51</v>
      </c>
      <c r="Y27" s="55"/>
      <c r="Z27" s="45"/>
      <c r="AA27" s="55">
        <v>50</v>
      </c>
      <c r="AB27" s="45" t="s">
        <v>120</v>
      </c>
      <c r="AC27" s="14">
        <f t="shared" si="6"/>
        <v>164.84</v>
      </c>
      <c r="AD27" s="55">
        <v>110</v>
      </c>
      <c r="AE27" s="69" t="s">
        <v>121</v>
      </c>
      <c r="AF27" s="55">
        <v>45</v>
      </c>
      <c r="AG27" s="45" t="s">
        <v>122</v>
      </c>
      <c r="AH27" s="55">
        <v>9.84</v>
      </c>
      <c r="AI27" s="47" t="s">
        <v>123</v>
      </c>
      <c r="AJ27" s="15">
        <f t="shared" si="7"/>
        <v>35</v>
      </c>
      <c r="AK27" s="55">
        <v>35</v>
      </c>
      <c r="AL27" s="45" t="s">
        <v>104</v>
      </c>
      <c r="AM27" s="55"/>
      <c r="AN27" s="45"/>
      <c r="AO27" s="15">
        <f t="shared" si="8"/>
        <v>58</v>
      </c>
      <c r="AP27" s="55">
        <v>30</v>
      </c>
      <c r="AQ27" s="45" t="s">
        <v>124</v>
      </c>
      <c r="AR27" s="55">
        <v>28</v>
      </c>
      <c r="AS27" s="45" t="s">
        <v>60</v>
      </c>
      <c r="AT27" s="15">
        <f t="shared" si="9"/>
        <v>19.37304</v>
      </c>
      <c r="AU27" s="55">
        <v>14</v>
      </c>
      <c r="AV27" s="45" t="s">
        <v>70</v>
      </c>
      <c r="AW27" s="46">
        <v>2.33</v>
      </c>
      <c r="AX27" s="45" t="s">
        <v>62</v>
      </c>
      <c r="AY27" s="46">
        <v>2.416</v>
      </c>
      <c r="AZ27" s="45" t="s">
        <v>63</v>
      </c>
      <c r="BA27" s="46">
        <v>0.62704</v>
      </c>
      <c r="BB27" s="45" t="s">
        <v>64</v>
      </c>
      <c r="BC27" s="15">
        <f t="shared" si="10"/>
        <v>51</v>
      </c>
      <c r="BD27" s="55">
        <v>51</v>
      </c>
      <c r="BE27" s="68" t="s">
        <v>74</v>
      </c>
      <c r="BF27" s="55"/>
      <c r="BG27" s="70"/>
      <c r="BH27" s="31"/>
      <c r="BI27" s="31"/>
    </row>
    <row r="28" ht="143" hidden="1" customHeight="1" spans="1:61">
      <c r="A28" s="54" t="s">
        <v>125</v>
      </c>
      <c r="B28" s="55">
        <v>130182</v>
      </c>
      <c r="C28" s="14">
        <f t="shared" si="14"/>
        <v>1164.89596</v>
      </c>
      <c r="D28" s="55">
        <v>100</v>
      </c>
      <c r="E28" s="45" t="s">
        <v>126</v>
      </c>
      <c r="F28" s="14">
        <f t="shared" si="15"/>
        <v>188</v>
      </c>
      <c r="G28" s="26"/>
      <c r="H28" s="26"/>
      <c r="I28" s="55">
        <v>2</v>
      </c>
      <c r="J28" s="45" t="s">
        <v>118</v>
      </c>
      <c r="K28" s="26"/>
      <c r="L28" s="26"/>
      <c r="M28" s="55">
        <v>50</v>
      </c>
      <c r="N28" s="45" t="s">
        <v>127</v>
      </c>
      <c r="O28" s="68"/>
      <c r="P28" s="70"/>
      <c r="Q28" s="55"/>
      <c r="R28" s="45"/>
      <c r="S28" s="26"/>
      <c r="T28" s="26"/>
      <c r="U28" s="27"/>
      <c r="V28" s="27"/>
      <c r="W28" s="55">
        <v>76</v>
      </c>
      <c r="X28" s="45" t="s">
        <v>51</v>
      </c>
      <c r="Y28" s="55"/>
      <c r="Z28" s="45"/>
      <c r="AA28" s="55">
        <v>60</v>
      </c>
      <c r="AB28" s="45" t="s">
        <v>120</v>
      </c>
      <c r="AC28" s="14">
        <f t="shared" si="6"/>
        <v>142.42</v>
      </c>
      <c r="AD28" s="55">
        <v>130</v>
      </c>
      <c r="AE28" s="69" t="s">
        <v>128</v>
      </c>
      <c r="AF28" s="55"/>
      <c r="AG28" s="45"/>
      <c r="AH28" s="55">
        <v>12.42</v>
      </c>
      <c r="AI28" s="47" t="s">
        <v>129</v>
      </c>
      <c r="AJ28" s="15">
        <f t="shared" si="7"/>
        <v>125</v>
      </c>
      <c r="AK28" s="55"/>
      <c r="AL28" s="45"/>
      <c r="AM28" s="55">
        <v>125</v>
      </c>
      <c r="AN28" s="45" t="s">
        <v>58</v>
      </c>
      <c r="AO28" s="15">
        <f t="shared" si="8"/>
        <v>47</v>
      </c>
      <c r="AP28" s="55"/>
      <c r="AQ28" s="45"/>
      <c r="AR28" s="55">
        <v>47</v>
      </c>
      <c r="AS28" s="45" t="s">
        <v>60</v>
      </c>
      <c r="AT28" s="15">
        <f t="shared" si="9"/>
        <v>30.47596</v>
      </c>
      <c r="AU28" s="55">
        <v>14</v>
      </c>
      <c r="AV28" s="45" t="s">
        <v>130</v>
      </c>
      <c r="AW28" s="46">
        <v>5.36</v>
      </c>
      <c r="AX28" s="45" t="s">
        <v>62</v>
      </c>
      <c r="AY28" s="46">
        <v>6.445</v>
      </c>
      <c r="AZ28" s="45" t="s">
        <v>63</v>
      </c>
      <c r="BA28" s="46">
        <v>4.67096</v>
      </c>
      <c r="BB28" s="45" t="s">
        <v>64</v>
      </c>
      <c r="BC28" s="15">
        <f t="shared" si="10"/>
        <v>532</v>
      </c>
      <c r="BD28" s="46"/>
      <c r="BE28" s="70"/>
      <c r="BF28" s="55">
        <v>532</v>
      </c>
      <c r="BG28" s="70" t="s">
        <v>106</v>
      </c>
      <c r="BH28" s="31"/>
      <c r="BI28" s="31"/>
    </row>
    <row r="29" ht="145" hidden="1" customHeight="1" spans="1:61">
      <c r="A29" s="54" t="s">
        <v>131</v>
      </c>
      <c r="B29" s="55">
        <v>130102</v>
      </c>
      <c r="C29" s="14">
        <f t="shared" si="14"/>
        <v>70.13336</v>
      </c>
      <c r="D29" s="55"/>
      <c r="E29" s="73"/>
      <c r="F29" s="14">
        <f t="shared" si="15"/>
        <v>70</v>
      </c>
      <c r="G29" s="55"/>
      <c r="H29" s="4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7"/>
      <c r="V29" s="27"/>
      <c r="W29" s="26"/>
      <c r="X29" s="26"/>
      <c r="Y29" s="55">
        <v>70</v>
      </c>
      <c r="Z29" s="73" t="s">
        <v>99</v>
      </c>
      <c r="AA29" s="55">
        <v>0</v>
      </c>
      <c r="AB29" s="45"/>
      <c r="AC29" s="14">
        <f t="shared" si="6"/>
        <v>0</v>
      </c>
      <c r="AD29" s="55"/>
      <c r="AE29" s="73"/>
      <c r="AF29" s="55"/>
      <c r="AG29" s="73"/>
      <c r="AH29" s="55"/>
      <c r="AI29" s="74"/>
      <c r="AJ29" s="15">
        <f t="shared" si="7"/>
        <v>0</v>
      </c>
      <c r="AK29" s="55"/>
      <c r="AL29" s="73"/>
      <c r="AM29" s="26"/>
      <c r="AN29" s="26"/>
      <c r="AO29" s="15">
        <f t="shared" si="8"/>
        <v>0</v>
      </c>
      <c r="AP29" s="26"/>
      <c r="AQ29" s="26"/>
      <c r="AR29" s="26"/>
      <c r="AS29" s="26"/>
      <c r="AT29" s="15">
        <f t="shared" si="9"/>
        <v>0.13336</v>
      </c>
      <c r="AU29" s="55"/>
      <c r="AV29" s="73"/>
      <c r="AW29" s="46">
        <v>0.09</v>
      </c>
      <c r="AX29" s="45" t="s">
        <v>62</v>
      </c>
      <c r="AY29" s="46"/>
      <c r="AZ29" s="73"/>
      <c r="BA29" s="46">
        <v>0.04336</v>
      </c>
      <c r="BB29" s="45" t="s">
        <v>64</v>
      </c>
      <c r="BC29" s="15">
        <f t="shared" si="10"/>
        <v>0</v>
      </c>
      <c r="BD29" s="46"/>
      <c r="BE29" s="70"/>
      <c r="BF29" s="55"/>
      <c r="BG29" s="75"/>
      <c r="BH29" s="31"/>
      <c r="BI29" s="31"/>
    </row>
    <row r="30" ht="134" hidden="1" customHeight="1" spans="1:61">
      <c r="A30" s="54" t="s">
        <v>132</v>
      </c>
      <c r="B30" s="55">
        <v>130104</v>
      </c>
      <c r="C30" s="14">
        <f t="shared" si="14"/>
        <v>0</v>
      </c>
      <c r="D30" s="55"/>
      <c r="E30" s="76"/>
      <c r="F30" s="14">
        <f t="shared" si="15"/>
        <v>0</v>
      </c>
      <c r="G30" s="55"/>
      <c r="H30" s="4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7"/>
      <c r="V30" s="27"/>
      <c r="W30" s="26"/>
      <c r="X30" s="26"/>
      <c r="Y30" s="55"/>
      <c r="Z30" s="76"/>
      <c r="AA30" s="55">
        <v>0</v>
      </c>
      <c r="AB30" s="45"/>
      <c r="AC30" s="14"/>
      <c r="AD30" s="55"/>
      <c r="AE30" s="76"/>
      <c r="AF30" s="55"/>
      <c r="AG30" s="76"/>
      <c r="AH30" s="55"/>
      <c r="AI30" s="74"/>
      <c r="AJ30" s="15">
        <f t="shared" si="7"/>
        <v>0</v>
      </c>
      <c r="AK30" s="55"/>
      <c r="AL30" s="73"/>
      <c r="AM30" s="26"/>
      <c r="AN30" s="26"/>
      <c r="AO30" s="15"/>
      <c r="AP30" s="26"/>
      <c r="AQ30" s="26"/>
      <c r="AR30" s="26"/>
      <c r="AS30" s="26"/>
      <c r="AT30" s="15">
        <f t="shared" si="9"/>
        <v>0</v>
      </c>
      <c r="AU30" s="55"/>
      <c r="AV30" s="73"/>
      <c r="AW30" s="46"/>
      <c r="AX30" s="45"/>
      <c r="AY30" s="46"/>
      <c r="AZ30" s="73"/>
      <c r="BA30" s="46"/>
      <c r="BB30" s="45"/>
      <c r="BC30" s="15">
        <f t="shared" si="10"/>
        <v>0</v>
      </c>
      <c r="BD30" s="46"/>
      <c r="BE30" s="70"/>
      <c r="BF30" s="55"/>
      <c r="BG30" s="77"/>
      <c r="BH30" s="31"/>
      <c r="BI30" s="31"/>
    </row>
    <row r="31" ht="74" hidden="1" customHeight="1" spans="1:61">
      <c r="A31" s="54" t="s">
        <v>133</v>
      </c>
      <c r="B31" s="55">
        <v>130105</v>
      </c>
      <c r="C31" s="14">
        <f t="shared" si="14"/>
        <v>30</v>
      </c>
      <c r="D31" s="78"/>
      <c r="E31" s="79"/>
      <c r="F31" s="14">
        <f t="shared" si="15"/>
        <v>30</v>
      </c>
      <c r="G31" s="78"/>
      <c r="H31" s="4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7"/>
      <c r="V31" s="27"/>
      <c r="W31" s="26"/>
      <c r="X31" s="26"/>
      <c r="Y31" s="78"/>
      <c r="Z31" s="79"/>
      <c r="AA31" s="78">
        <v>30</v>
      </c>
      <c r="AB31" s="45" t="s">
        <v>134</v>
      </c>
      <c r="AC31" s="14">
        <f t="shared" ref="AC31:AC36" si="16">AD31+AF31+AH31</f>
        <v>0</v>
      </c>
      <c r="AD31" s="78"/>
      <c r="AE31" s="79"/>
      <c r="AF31" s="78"/>
      <c r="AG31" s="79"/>
      <c r="AH31" s="78"/>
      <c r="AI31" s="74"/>
      <c r="AJ31" s="15">
        <f t="shared" si="7"/>
        <v>0</v>
      </c>
      <c r="AK31" s="78"/>
      <c r="AL31" s="45"/>
      <c r="AM31" s="26"/>
      <c r="AN31" s="26"/>
      <c r="AO31" s="15">
        <f t="shared" ref="AO31:AO36" si="17">AP31+AR31</f>
        <v>0</v>
      </c>
      <c r="AP31" s="26"/>
      <c r="AQ31" s="26"/>
      <c r="AR31" s="26"/>
      <c r="AS31" s="26"/>
      <c r="AT31" s="15">
        <f t="shared" si="9"/>
        <v>0</v>
      </c>
      <c r="AU31" s="78"/>
      <c r="AV31" s="79"/>
      <c r="AW31" s="46"/>
      <c r="AX31" s="73"/>
      <c r="AY31" s="46"/>
      <c r="AZ31" s="73"/>
      <c r="BA31" s="46">
        <v>0</v>
      </c>
      <c r="BB31" s="45"/>
      <c r="BC31" s="15">
        <f t="shared" si="10"/>
        <v>0</v>
      </c>
      <c r="BD31" s="46"/>
      <c r="BE31" s="75"/>
      <c r="BF31" s="78"/>
      <c r="BG31" s="80"/>
      <c r="BH31" s="31"/>
      <c r="BI31" s="31"/>
    </row>
    <row r="32" ht="36" hidden="1" customHeight="1" spans="1:61">
      <c r="A32" s="54" t="s">
        <v>135</v>
      </c>
      <c r="B32" s="55">
        <v>130106</v>
      </c>
      <c r="C32" s="14">
        <f t="shared" si="14"/>
        <v>40</v>
      </c>
      <c r="D32" s="78"/>
      <c r="E32" s="69"/>
      <c r="F32" s="14">
        <f t="shared" si="15"/>
        <v>40</v>
      </c>
      <c r="G32" s="78"/>
      <c r="H32" s="46"/>
      <c r="I32" s="26">
        <v>40</v>
      </c>
      <c r="J32" s="26" t="s">
        <v>136</v>
      </c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7"/>
      <c r="V32" s="27"/>
      <c r="W32" s="26"/>
      <c r="X32" s="26"/>
      <c r="Y32" s="78"/>
      <c r="Z32" s="69"/>
      <c r="AA32" s="78">
        <v>0</v>
      </c>
      <c r="AB32" s="45"/>
      <c r="AC32" s="14">
        <f t="shared" si="16"/>
        <v>0</v>
      </c>
      <c r="AD32" s="78"/>
      <c r="AE32" s="69"/>
      <c r="AF32" s="78"/>
      <c r="AG32" s="69"/>
      <c r="AH32" s="78"/>
      <c r="AI32" s="74"/>
      <c r="AJ32" s="15">
        <f t="shared" si="7"/>
        <v>0</v>
      </c>
      <c r="AK32" s="78"/>
      <c r="AL32" s="69"/>
      <c r="AM32" s="26"/>
      <c r="AN32" s="26"/>
      <c r="AO32" s="15">
        <f t="shared" si="17"/>
        <v>0</v>
      </c>
      <c r="AP32" s="26"/>
      <c r="AQ32" s="26"/>
      <c r="AR32" s="26"/>
      <c r="AS32" s="26"/>
      <c r="AT32" s="15">
        <f t="shared" si="9"/>
        <v>0</v>
      </c>
      <c r="AU32" s="78"/>
      <c r="AV32" s="69"/>
      <c r="AW32" s="46"/>
      <c r="AX32" s="73"/>
      <c r="AY32" s="46"/>
      <c r="AZ32" s="73"/>
      <c r="BA32" s="46">
        <v>0</v>
      </c>
      <c r="BB32" s="45"/>
      <c r="BC32" s="15">
        <f t="shared" si="10"/>
        <v>0</v>
      </c>
      <c r="BD32" s="46"/>
      <c r="BE32" s="75"/>
      <c r="BF32" s="78"/>
      <c r="BG32" s="81"/>
      <c r="BH32" s="31"/>
      <c r="BI32" s="31"/>
    </row>
    <row r="33" ht="105" hidden="1" customHeight="1" spans="1:61">
      <c r="A33" s="54" t="s">
        <v>137</v>
      </c>
      <c r="B33" s="55">
        <v>130107</v>
      </c>
      <c r="C33" s="14">
        <f t="shared" si="14"/>
        <v>262.88664</v>
      </c>
      <c r="D33" s="78"/>
      <c r="E33" s="69"/>
      <c r="F33" s="14">
        <f t="shared" si="15"/>
        <v>151</v>
      </c>
      <c r="G33" s="78"/>
      <c r="H33" s="78"/>
      <c r="I33" s="26"/>
      <c r="J33" s="26"/>
      <c r="K33" s="26">
        <v>80</v>
      </c>
      <c r="L33" s="82" t="s">
        <v>138</v>
      </c>
      <c r="M33" s="26"/>
      <c r="N33" s="26"/>
      <c r="O33" s="26"/>
      <c r="P33" s="26"/>
      <c r="Q33" s="26"/>
      <c r="R33" s="26"/>
      <c r="S33" s="26"/>
      <c r="T33" s="26"/>
      <c r="U33" s="27"/>
      <c r="V33" s="27"/>
      <c r="W33" s="78">
        <v>16</v>
      </c>
      <c r="X33" s="45" t="s">
        <v>51</v>
      </c>
      <c r="Y33" s="78"/>
      <c r="Z33" s="69"/>
      <c r="AA33" s="78">
        <v>55</v>
      </c>
      <c r="AB33" s="45" t="s">
        <v>139</v>
      </c>
      <c r="AC33" s="14">
        <f t="shared" si="16"/>
        <v>51.8</v>
      </c>
      <c r="AD33" s="78">
        <v>50</v>
      </c>
      <c r="AE33" s="69" t="s">
        <v>140</v>
      </c>
      <c r="AF33" s="78"/>
      <c r="AG33" s="69"/>
      <c r="AH33" s="78">
        <v>1.8</v>
      </c>
      <c r="AI33" s="47" t="s">
        <v>141</v>
      </c>
      <c r="AJ33" s="15">
        <f t="shared" si="7"/>
        <v>0</v>
      </c>
      <c r="AK33" s="78"/>
      <c r="AL33" s="69"/>
      <c r="AM33" s="26"/>
      <c r="AN33" s="26"/>
      <c r="AO33" s="15">
        <f t="shared" si="17"/>
        <v>0</v>
      </c>
      <c r="AP33" s="26"/>
      <c r="AQ33" s="26"/>
      <c r="AR33" s="26"/>
      <c r="AS33" s="26"/>
      <c r="AT33" s="15">
        <f t="shared" si="9"/>
        <v>6.08664</v>
      </c>
      <c r="AU33" s="78">
        <v>3</v>
      </c>
      <c r="AV33" s="45" t="s">
        <v>80</v>
      </c>
      <c r="AW33" s="46">
        <v>0.28</v>
      </c>
      <c r="AX33" s="45" t="s">
        <v>62</v>
      </c>
      <c r="AY33" s="46">
        <v>2.788</v>
      </c>
      <c r="AZ33" s="45" t="s">
        <v>63</v>
      </c>
      <c r="BA33" s="46">
        <v>0.01864</v>
      </c>
      <c r="BB33" s="45" t="s">
        <v>64</v>
      </c>
      <c r="BC33" s="15">
        <f t="shared" si="10"/>
        <v>0</v>
      </c>
      <c r="BD33" s="46"/>
      <c r="BE33" s="70"/>
      <c r="BF33" s="78"/>
      <c r="BG33" s="81"/>
      <c r="BH33" s="83">
        <v>54</v>
      </c>
      <c r="BI33" s="84" t="s">
        <v>75</v>
      </c>
    </row>
    <row r="34" ht="108" hidden="1" customHeight="1" spans="1:61">
      <c r="A34" s="54" t="s">
        <v>142</v>
      </c>
      <c r="B34" s="55">
        <v>130111</v>
      </c>
      <c r="C34" s="14">
        <f t="shared" si="14"/>
        <v>679.5988</v>
      </c>
      <c r="D34" s="78"/>
      <c r="E34" s="69"/>
      <c r="F34" s="14">
        <f t="shared" si="15"/>
        <v>615</v>
      </c>
      <c r="G34" s="78">
        <v>360</v>
      </c>
      <c r="H34" s="46"/>
      <c r="I34" s="26">
        <v>100</v>
      </c>
      <c r="J34" s="26" t="s">
        <v>143</v>
      </c>
      <c r="K34" s="26"/>
      <c r="L34" s="26"/>
      <c r="M34" s="26">
        <v>60</v>
      </c>
      <c r="N34" s="26" t="s">
        <v>127</v>
      </c>
      <c r="O34" s="26"/>
      <c r="P34" s="26"/>
      <c r="Q34" s="26"/>
      <c r="R34" s="26"/>
      <c r="S34" s="26"/>
      <c r="T34" s="26"/>
      <c r="U34" s="27"/>
      <c r="V34" s="27"/>
      <c r="W34" s="26"/>
      <c r="X34" s="26"/>
      <c r="Y34" s="78"/>
      <c r="Z34" s="69"/>
      <c r="AA34" s="78">
        <v>95</v>
      </c>
      <c r="AB34" s="45" t="s">
        <v>144</v>
      </c>
      <c r="AC34" s="14">
        <f t="shared" si="16"/>
        <v>16.62</v>
      </c>
      <c r="AD34" s="78"/>
      <c r="AE34" s="69"/>
      <c r="AF34" s="78">
        <v>15</v>
      </c>
      <c r="AG34" s="69" t="s">
        <v>145</v>
      </c>
      <c r="AH34" s="78">
        <v>1.62</v>
      </c>
      <c r="AI34" s="47" t="s">
        <v>146</v>
      </c>
      <c r="AJ34" s="15">
        <f t="shared" si="7"/>
        <v>45</v>
      </c>
      <c r="AK34" s="78">
        <v>45</v>
      </c>
      <c r="AL34" s="45" t="s">
        <v>147</v>
      </c>
      <c r="AM34" s="26"/>
      <c r="AN34" s="26"/>
      <c r="AO34" s="15">
        <f t="shared" si="17"/>
        <v>0</v>
      </c>
      <c r="AP34" s="26"/>
      <c r="AQ34" s="26"/>
      <c r="AR34" s="26"/>
      <c r="AS34" s="26"/>
      <c r="AT34" s="15">
        <f t="shared" si="9"/>
        <v>2.9788</v>
      </c>
      <c r="AU34" s="78">
        <v>2</v>
      </c>
      <c r="AV34" s="45" t="s">
        <v>148</v>
      </c>
      <c r="AW34" s="46">
        <v>0.48</v>
      </c>
      <c r="AX34" s="45" t="s">
        <v>62</v>
      </c>
      <c r="AY34" s="26">
        <v>0.352</v>
      </c>
      <c r="AZ34" s="26" t="s">
        <v>63</v>
      </c>
      <c r="BA34" s="46">
        <v>0.1468</v>
      </c>
      <c r="BB34" s="45" t="s">
        <v>64</v>
      </c>
      <c r="BC34" s="15">
        <f t="shared" si="10"/>
        <v>0</v>
      </c>
      <c r="BD34" s="26"/>
      <c r="BE34" s="52"/>
      <c r="BF34" s="78"/>
      <c r="BG34" s="81"/>
      <c r="BH34" s="31"/>
      <c r="BI34" s="31"/>
    </row>
    <row r="35" ht="103" hidden="1" customHeight="1" spans="1:61">
      <c r="A35" s="54" t="s">
        <v>149</v>
      </c>
      <c r="B35" s="55"/>
      <c r="C35" s="14">
        <f t="shared" si="14"/>
        <v>79.11132</v>
      </c>
      <c r="D35" s="78"/>
      <c r="E35" s="69"/>
      <c r="F35" s="14">
        <f t="shared" si="15"/>
        <v>40</v>
      </c>
      <c r="G35" s="26"/>
      <c r="H35" s="26"/>
      <c r="I35" s="26"/>
      <c r="J35" s="26"/>
      <c r="K35" s="26"/>
      <c r="L35" s="26"/>
      <c r="M35" s="26">
        <v>40</v>
      </c>
      <c r="N35" s="26" t="s">
        <v>127</v>
      </c>
      <c r="O35" s="26"/>
      <c r="P35" s="26"/>
      <c r="Q35" s="26"/>
      <c r="R35" s="26"/>
      <c r="S35" s="26"/>
      <c r="T35" s="26"/>
      <c r="U35" s="27"/>
      <c r="V35" s="27"/>
      <c r="W35" s="26"/>
      <c r="X35" s="26"/>
      <c r="Y35" s="78"/>
      <c r="Z35" s="69"/>
      <c r="AA35" s="78"/>
      <c r="AB35" s="69"/>
      <c r="AC35" s="14">
        <f t="shared" si="16"/>
        <v>20.84</v>
      </c>
      <c r="AD35" s="78">
        <v>20</v>
      </c>
      <c r="AE35" s="69" t="s">
        <v>150</v>
      </c>
      <c r="AF35" s="78"/>
      <c r="AG35" s="69"/>
      <c r="AH35" s="78">
        <v>0.84</v>
      </c>
      <c r="AI35" s="47" t="s">
        <v>151</v>
      </c>
      <c r="AJ35" s="15">
        <f t="shared" si="7"/>
        <v>0</v>
      </c>
      <c r="AK35" s="78"/>
      <c r="AL35" s="69"/>
      <c r="AM35" s="26"/>
      <c r="AN35" s="26"/>
      <c r="AO35" s="15">
        <f t="shared" si="17"/>
        <v>0</v>
      </c>
      <c r="AP35" s="26"/>
      <c r="AQ35" s="26"/>
      <c r="AR35" s="26"/>
      <c r="AS35" s="26"/>
      <c r="AT35" s="15">
        <f t="shared" si="9"/>
        <v>1.27132</v>
      </c>
      <c r="AU35" s="55"/>
      <c r="AV35" s="73"/>
      <c r="AW35" s="46">
        <v>0.48</v>
      </c>
      <c r="AX35" s="45" t="s">
        <v>62</v>
      </c>
      <c r="AY35" s="26">
        <v>0.035</v>
      </c>
      <c r="AZ35" s="26" t="s">
        <v>63</v>
      </c>
      <c r="BA35" s="26">
        <v>0.75632</v>
      </c>
      <c r="BB35" s="45" t="s">
        <v>64</v>
      </c>
      <c r="BC35" s="15">
        <f t="shared" si="10"/>
        <v>17</v>
      </c>
      <c r="BD35" s="26"/>
      <c r="BE35" s="52"/>
      <c r="BF35" s="78">
        <v>17</v>
      </c>
      <c r="BG35" s="81" t="s">
        <v>106</v>
      </c>
      <c r="BH35" s="31"/>
      <c r="BI35" s="31"/>
    </row>
    <row r="36" ht="36" hidden="1" customHeight="1" spans="1:61">
      <c r="A36" s="54" t="s">
        <v>152</v>
      </c>
      <c r="B36" s="55">
        <v>130186</v>
      </c>
      <c r="C36" s="14">
        <f t="shared" si="14"/>
        <v>0</v>
      </c>
      <c r="D36" s="78"/>
      <c r="E36" s="69"/>
      <c r="F36" s="14">
        <f t="shared" si="15"/>
        <v>0</v>
      </c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7"/>
      <c r="V36" s="27"/>
      <c r="W36" s="26"/>
      <c r="X36" s="26"/>
      <c r="Y36" s="78"/>
      <c r="Z36" s="69"/>
      <c r="AA36" s="27"/>
      <c r="AB36" s="27"/>
      <c r="AC36" s="14">
        <f t="shared" si="16"/>
        <v>0</v>
      </c>
      <c r="AD36" s="78"/>
      <c r="AE36" s="69"/>
      <c r="AF36" s="78"/>
      <c r="AG36" s="69"/>
      <c r="AH36" s="26"/>
      <c r="AI36" s="26"/>
      <c r="AJ36" s="15">
        <f t="shared" si="7"/>
        <v>0</v>
      </c>
      <c r="AK36" s="78"/>
      <c r="AL36" s="69"/>
      <c r="AM36" s="26"/>
      <c r="AN36" s="26"/>
      <c r="AO36" s="15">
        <f t="shared" si="17"/>
        <v>0</v>
      </c>
      <c r="AP36" s="26"/>
      <c r="AQ36" s="26"/>
      <c r="AR36" s="26"/>
      <c r="AS36" s="26"/>
      <c r="AT36" s="15">
        <f t="shared" si="9"/>
        <v>0</v>
      </c>
      <c r="AU36" s="55"/>
      <c r="AV36" s="73"/>
      <c r="AW36" s="26"/>
      <c r="AX36" s="26"/>
      <c r="AY36" s="26"/>
      <c r="AZ36" s="26"/>
      <c r="BA36" s="26"/>
      <c r="BB36" s="26"/>
      <c r="BC36" s="15">
        <f t="shared" si="10"/>
        <v>0</v>
      </c>
      <c r="BD36" s="26"/>
      <c r="BE36" s="52"/>
      <c r="BF36" s="78"/>
      <c r="BG36" s="81"/>
      <c r="BH36" s="31"/>
      <c r="BI36" s="31"/>
    </row>
    <row r="37" ht="36" hidden="1" customHeight="1" spans="1:61">
      <c r="A37" s="54" t="s">
        <v>153</v>
      </c>
      <c r="B37" s="55">
        <v>130187</v>
      </c>
      <c r="C37" s="14">
        <f t="shared" si="14"/>
        <v>0</v>
      </c>
      <c r="D37" s="46"/>
      <c r="E37" s="73"/>
      <c r="F37" s="14">
        <f t="shared" si="15"/>
        <v>0</v>
      </c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7"/>
      <c r="V37" s="27"/>
      <c r="W37" s="26"/>
      <c r="X37" s="26"/>
      <c r="Y37" s="78"/>
      <c r="Z37" s="69"/>
      <c r="AA37" s="27"/>
      <c r="AB37" s="27"/>
      <c r="AC37" s="14"/>
      <c r="AD37" s="78"/>
      <c r="AE37" s="69"/>
      <c r="AF37" s="78"/>
      <c r="AG37" s="69"/>
      <c r="AH37" s="26"/>
      <c r="AI37" s="26"/>
      <c r="AJ37" s="15">
        <f t="shared" si="7"/>
        <v>0</v>
      </c>
      <c r="AK37" s="78"/>
      <c r="AL37" s="69"/>
      <c r="AM37" s="26"/>
      <c r="AN37" s="26"/>
      <c r="AO37" s="15"/>
      <c r="AP37" s="26"/>
      <c r="AQ37" s="26"/>
      <c r="AR37" s="26"/>
      <c r="AS37" s="26"/>
      <c r="AT37" s="15">
        <f t="shared" si="9"/>
        <v>0</v>
      </c>
      <c r="AU37" s="55"/>
      <c r="AV37" s="73"/>
      <c r="AW37" s="26"/>
      <c r="AX37" s="26"/>
      <c r="AY37" s="26"/>
      <c r="AZ37" s="26"/>
      <c r="BA37" s="26"/>
      <c r="BB37" s="26"/>
      <c r="BC37" s="15">
        <f t="shared" si="10"/>
        <v>0</v>
      </c>
      <c r="BD37" s="26"/>
      <c r="BE37" s="52"/>
      <c r="BF37" s="78"/>
      <c r="BG37" s="81"/>
      <c r="BH37" s="31"/>
      <c r="BI37" s="31"/>
    </row>
    <row r="38" ht="36" hidden="1" customHeight="1" spans="1:61">
      <c r="A38" s="54" t="s">
        <v>154</v>
      </c>
      <c r="B38" s="55">
        <v>130189</v>
      </c>
      <c r="C38" s="14">
        <f t="shared" si="14"/>
        <v>0</v>
      </c>
      <c r="D38" s="27"/>
      <c r="E38" s="26"/>
      <c r="F38" s="14">
        <f t="shared" si="15"/>
        <v>0</v>
      </c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7"/>
      <c r="V38" s="27"/>
      <c r="W38" s="26"/>
      <c r="X38" s="26"/>
      <c r="Y38" s="78"/>
      <c r="Z38" s="69"/>
      <c r="AA38" s="27"/>
      <c r="AB38" s="27"/>
      <c r="AC38" s="14">
        <f>AD38+AF38+AH38</f>
        <v>0</v>
      </c>
      <c r="AD38" s="78"/>
      <c r="AE38" s="69"/>
      <c r="AF38" s="78"/>
      <c r="AG38" s="69"/>
      <c r="AH38" s="26"/>
      <c r="AI38" s="26"/>
      <c r="AJ38" s="15">
        <f t="shared" si="7"/>
        <v>0</v>
      </c>
      <c r="AK38" s="78"/>
      <c r="AL38" s="69"/>
      <c r="AM38" s="26"/>
      <c r="AN38" s="26"/>
      <c r="AO38" s="15">
        <f>AP38+AR38</f>
        <v>0</v>
      </c>
      <c r="AP38" s="26"/>
      <c r="AQ38" s="26"/>
      <c r="AR38" s="26"/>
      <c r="AS38" s="26"/>
      <c r="AT38" s="15">
        <f t="shared" si="9"/>
        <v>0</v>
      </c>
      <c r="AU38" s="55"/>
      <c r="AV38" s="73"/>
      <c r="AW38" s="26"/>
      <c r="AX38" s="26"/>
      <c r="AY38" s="26"/>
      <c r="AZ38" s="26"/>
      <c r="BA38" s="26"/>
      <c r="BB38" s="26"/>
      <c r="BC38" s="15">
        <f t="shared" si="10"/>
        <v>0</v>
      </c>
      <c r="BD38" s="26"/>
      <c r="BE38" s="52"/>
      <c r="BF38" s="78"/>
      <c r="BG38" s="81"/>
      <c r="BH38" s="31"/>
      <c r="BI38" s="31"/>
    </row>
  </sheetData>
  <mergeCells count="43">
    <mergeCell ref="A2:BE2"/>
    <mergeCell ref="D4:E4"/>
    <mergeCell ref="F4:AB4"/>
    <mergeCell ref="AC4:AI4"/>
    <mergeCell ref="AJ4:AN4"/>
    <mergeCell ref="AO4:AS4"/>
    <mergeCell ref="AT4:BB4"/>
    <mergeCell ref="BC4:BG4"/>
    <mergeCell ref="A4:A7"/>
    <mergeCell ref="B4:B7"/>
    <mergeCell ref="C4:C7"/>
    <mergeCell ref="F5:F7"/>
    <mergeCell ref="AC5:AC7"/>
    <mergeCell ref="AJ5:AJ7"/>
    <mergeCell ref="AO5:AO7"/>
    <mergeCell ref="AT5:AT7"/>
    <mergeCell ref="BC5:BC7"/>
    <mergeCell ref="D5:E6"/>
    <mergeCell ref="AD5:AE6"/>
    <mergeCell ref="AF5:AG6"/>
    <mergeCell ref="AH5:AI6"/>
    <mergeCell ref="AP5:AQ6"/>
    <mergeCell ref="AR5:AS6"/>
    <mergeCell ref="BD5:BE6"/>
    <mergeCell ref="BF5:BG6"/>
    <mergeCell ref="G5:H6"/>
    <mergeCell ref="I5:J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K5:AL6"/>
    <mergeCell ref="AM5:AN6"/>
    <mergeCell ref="AU5:AV6"/>
    <mergeCell ref="AW5:AX6"/>
    <mergeCell ref="AY5:AZ6"/>
    <mergeCell ref="BA5:BB6"/>
    <mergeCell ref="BH4:BI6"/>
  </mergeCells>
  <printOptions horizontalCentered="1"/>
  <pageMargins left="0.700694444444445" right="0.196527777777778" top="1.45625" bottom="0.314583333333333" header="0.298611111111111" footer="0.298611111111111"/>
  <pageSetup paperSize="9" scale="66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65740740740741" defaultRowHeight="14.4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65740740740741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2025</vt:lpstr>
      <vt:lpstr>Sheet1</vt:lpstr>
      <vt:lpstr>Sheet4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佳</cp:lastModifiedBy>
  <dcterms:created xsi:type="dcterms:W3CDTF">2023-05-17T19:15:00Z</dcterms:created>
  <dcterms:modified xsi:type="dcterms:W3CDTF">2026-01-05T02:16:57Z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B4BEEA1463644C969895A46B8CB0EC44_13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